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1 гр" sheetId="1" r:id="rId1"/>
    <sheet name="2 гр" sheetId="2" r:id="rId2"/>
    <sheet name="3 г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<sst xmlns="http://schemas.openxmlformats.org/spreadsheetml/2006/main" count="193" uniqueCount="63">
  <si>
    <t xml:space="preserve">Первенство Кировского района по ориентированию в закрытых помещениях </t>
  </si>
  <si>
    <t>3 возрастная группа</t>
  </si>
  <si>
    <t>Сводно-итоговый протокол</t>
  </si>
  <si>
    <t>№ п/п</t>
  </si>
  <si>
    <t>ОУ</t>
  </si>
  <si>
    <t>Участники</t>
  </si>
  <si>
    <t>Общее время на дистанции</t>
  </si>
  <si>
    <t>Место</t>
  </si>
  <si>
    <t>1 возрастная группа</t>
  </si>
  <si>
    <t>2 возрастная группа</t>
  </si>
  <si>
    <t>493-3</t>
  </si>
  <si>
    <t>493-1</t>
  </si>
  <si>
    <t>493-2</t>
  </si>
  <si>
    <t>командный результат (сумма 5 лучших)</t>
  </si>
  <si>
    <t>Результат</t>
  </si>
  <si>
    <t>Время</t>
  </si>
  <si>
    <t xml:space="preserve">Время командное </t>
  </si>
  <si>
    <t>Руководитель</t>
  </si>
  <si>
    <t>Лицей № 384 Кировского района С-Пб</t>
  </si>
  <si>
    <t>11 декабря 2016 года</t>
  </si>
  <si>
    <t>484-1</t>
  </si>
  <si>
    <t>484-2</t>
  </si>
  <si>
    <t>221-1</t>
  </si>
  <si>
    <t>221-2</t>
  </si>
  <si>
    <t>384-1</t>
  </si>
  <si>
    <t>384-2</t>
  </si>
  <si>
    <t>250-2</t>
  </si>
  <si>
    <t>I</t>
  </si>
  <si>
    <t>II</t>
  </si>
  <si>
    <t>III</t>
  </si>
  <si>
    <t>9-10</t>
  </si>
  <si>
    <t>30:00</t>
  </si>
  <si>
    <t>28:43</t>
  </si>
  <si>
    <t>23:59</t>
  </si>
  <si>
    <t>I в/к</t>
  </si>
  <si>
    <t>II в/к</t>
  </si>
  <si>
    <t>4 в/к</t>
  </si>
  <si>
    <t>6 в/к</t>
  </si>
  <si>
    <t>Герасимов Е.В.</t>
  </si>
  <si>
    <t>II вк</t>
  </si>
  <si>
    <t>Нестерова Е.Г.</t>
  </si>
  <si>
    <t>Шпак В.О.</t>
  </si>
  <si>
    <t>Костяков М.В. Тукало В.А</t>
  </si>
  <si>
    <t>Антонов С.В.</t>
  </si>
  <si>
    <t>Ермолаева Е.О.</t>
  </si>
  <si>
    <t>Воробьева М.Б.</t>
  </si>
  <si>
    <t>Григорьева Ж.В.</t>
  </si>
  <si>
    <t>Миронов А.В.</t>
  </si>
  <si>
    <t>Волик Н.С.</t>
  </si>
  <si>
    <t>Исаева Т.А.</t>
  </si>
  <si>
    <t>-</t>
  </si>
  <si>
    <t>Секретарь соревнований, СС2К  _____________________/Герасимов Е.В./</t>
  </si>
  <si>
    <t>Старший судья, СС1К __________________________________/Клюйков С.Е./</t>
  </si>
  <si>
    <t>Клюйков С.Е.</t>
  </si>
  <si>
    <t>Гузо В.Ю.</t>
  </si>
  <si>
    <t>Вылегжанена Т.А.   Шабунов О.Г.</t>
  </si>
  <si>
    <t>Герасимова О.А.</t>
  </si>
  <si>
    <t>Чистякова Т.И.</t>
  </si>
  <si>
    <t>Шпинок В.А.</t>
  </si>
  <si>
    <t>Матевося М.В.    Айбятова Н.А.</t>
  </si>
  <si>
    <t>Антропова К.А. Шарапова С.Е.</t>
  </si>
  <si>
    <t>в/к</t>
  </si>
  <si>
    <t>Мокряк М.Ю.       Давыдов В.Г.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</si>
</sst>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h]:mm:ss;@"/>
    <numFmt numFmtId="173" formatCode="h:mm;@"/>
    <numFmt numFmtId="174" formatCode="h:mm:ss;@"/>
    <numFmt numFmtId="175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73" fontId="20" fillId="0" borderId="10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73" fontId="24" fillId="0" borderId="10" xfId="0" applyNumberFormat="1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74" fontId="22" fillId="0" borderId="0" xfId="0" applyNumberFormat="1" applyFont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476250</xdr:colOff>
      <xdr:row>0</xdr:row>
      <xdr:rowOff>76200</xdr:rowOff>
    </xdr:to>
    <xdr:pic>
      <xdr:nvPicPr>
        <xdr:cNvPr id="1" name="Picture 1" descr="http://www.balmat.com/imagen/familiav/3f35221255df86dbe8b10a74f6c265ed51c8db6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76200</xdr:rowOff>
    </xdr:from>
    <xdr:to>
      <xdr:col>2</xdr:col>
      <xdr:colOff>590550</xdr:colOff>
      <xdr:row>0</xdr:row>
      <xdr:rowOff>76200</xdr:rowOff>
    </xdr:to>
    <xdr:pic>
      <xdr:nvPicPr>
        <xdr:cNvPr id="2" name="Рисунок 2" descr="лабиринт 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62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4</xdr:row>
      <xdr:rowOff>142875</xdr:rowOff>
    </xdr:to>
    <xdr:pic>
      <xdr:nvPicPr>
        <xdr:cNvPr id="3" name="Рисунок 3" descr="лабиринт 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476250</xdr:colOff>
      <xdr:row>0</xdr:row>
      <xdr:rowOff>76200</xdr:rowOff>
    </xdr:to>
    <xdr:pic>
      <xdr:nvPicPr>
        <xdr:cNvPr id="1" name="Picture 1" descr="http://www.balmat.com/imagen/familiav/3f35221255df86dbe8b10a74f6c265ed51c8db6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76200</xdr:rowOff>
    </xdr:from>
    <xdr:to>
      <xdr:col>2</xdr:col>
      <xdr:colOff>590550</xdr:colOff>
      <xdr:row>0</xdr:row>
      <xdr:rowOff>76200</xdr:rowOff>
    </xdr:to>
    <xdr:pic>
      <xdr:nvPicPr>
        <xdr:cNvPr id="2" name="Рисунок 2" descr="лабиринт 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62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4</xdr:row>
      <xdr:rowOff>142875</xdr:rowOff>
    </xdr:to>
    <xdr:pic>
      <xdr:nvPicPr>
        <xdr:cNvPr id="3" name="Рисунок 3" descr="лабиринт 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476250</xdr:colOff>
      <xdr:row>0</xdr:row>
      <xdr:rowOff>76200</xdr:rowOff>
    </xdr:to>
    <xdr:pic>
      <xdr:nvPicPr>
        <xdr:cNvPr id="1" name="Picture 1" descr="http://www.balmat.com/imagen/familiav/3f35221255df86dbe8b10a74f6c265ed51c8db6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76200</xdr:rowOff>
    </xdr:from>
    <xdr:to>
      <xdr:col>2</xdr:col>
      <xdr:colOff>590550</xdr:colOff>
      <xdr:row>0</xdr:row>
      <xdr:rowOff>76200</xdr:rowOff>
    </xdr:to>
    <xdr:pic>
      <xdr:nvPicPr>
        <xdr:cNvPr id="2" name="Рисунок 2" descr="лабиринт 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620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4</xdr:row>
      <xdr:rowOff>142875</xdr:rowOff>
    </xdr:to>
    <xdr:pic>
      <xdr:nvPicPr>
        <xdr:cNvPr id="3" name="Рисунок 3" descr="лабиринт 1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47;&#1072;&#1088;&#1085;&#1080;&#1094;&#1072;\&#1058;&#1091;&#1088;&#1080;&#1079;&#1084;%201%20-%202010\&#1090;&#1091;&#1088;&#1080;&#1079;&#1084;%20&#1089;&#1074;&#1086;&#1076;&#1085;&#1099;&#1081;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этапа (2)"/>
      <sheetName val="Лист4"/>
      <sheetName val="раббочий"/>
      <sheetName val="сводный тпт"/>
      <sheetName val="перевод штрафов"/>
      <sheetName val="сводный лабиринт"/>
      <sheetName val="сводный полоса"/>
      <sheetName val="узлы"/>
      <sheetName val="Лист2"/>
      <sheetName val="Лист1"/>
      <sheetName val="Лист3"/>
      <sheetName val="протокол этапа"/>
      <sheetName val="сводный сводный "/>
      <sheetName val="раббочий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view="pageBreakPreview" zoomScaleNormal="130" zoomScaleSheetLayoutView="100" workbookViewId="0" topLeftCell="A1">
      <selection activeCell="F8" sqref="F8:G8"/>
    </sheetView>
  </sheetViews>
  <sheetFormatPr defaultColWidth="9.00390625" defaultRowHeight="12.75"/>
  <cols>
    <col min="1" max="1" width="6.00390625" style="9" customWidth="1"/>
    <col min="2" max="2" width="7.375" style="9" bestFit="1" customWidth="1"/>
    <col min="3" max="3" width="20.625" style="9" customWidth="1"/>
    <col min="4" max="4" width="8.00390625" style="9" bestFit="1" customWidth="1"/>
    <col min="5" max="5" width="9.25390625" style="9" bestFit="1" customWidth="1"/>
    <col min="6" max="6" width="8.00390625" style="9" bestFit="1" customWidth="1"/>
    <col min="7" max="7" width="9.25390625" style="9" bestFit="1" customWidth="1"/>
    <col min="8" max="8" width="8.00390625" style="9" customWidth="1"/>
    <col min="9" max="9" width="9.25390625" style="9" customWidth="1"/>
    <col min="10" max="10" width="8.00390625" style="9" customWidth="1"/>
    <col min="11" max="11" width="9.25390625" style="9" customWidth="1"/>
    <col min="12" max="12" width="8.00390625" style="9" customWidth="1"/>
    <col min="13" max="13" width="9.25390625" style="9" customWidth="1"/>
    <col min="14" max="14" width="8.00390625" style="9" customWidth="1"/>
    <col min="15" max="15" width="9.25390625" style="9" customWidth="1"/>
    <col min="16" max="16" width="13.875" style="9" customWidth="1"/>
    <col min="17" max="17" width="13.00390625" style="9" hidden="1" customWidth="1"/>
    <col min="18" max="18" width="12.00390625" style="9" customWidth="1"/>
    <col min="19" max="19" width="8.625" style="42" customWidth="1"/>
    <col min="20" max="20" width="9.125" style="9" customWidth="1"/>
    <col min="21" max="26" width="0" style="9" hidden="1" customWidth="1"/>
    <col min="27" max="27" width="9.125" style="9" customWidth="1"/>
    <col min="28" max="33" width="0" style="9" hidden="1" customWidth="1"/>
    <col min="34" max="16384" width="9.125" style="9" customWidth="1"/>
  </cols>
  <sheetData>
    <row r="1" spans="1:19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2.75" customHeight="1">
      <c r="A6" s="11" t="s">
        <v>19</v>
      </c>
      <c r="B6" s="11"/>
      <c r="C6" s="11"/>
      <c r="D6" s="12"/>
      <c r="E6" s="12"/>
      <c r="F6" s="12"/>
      <c r="G6" s="12"/>
      <c r="H6" s="12"/>
      <c r="I6" s="12"/>
      <c r="N6" s="11" t="s">
        <v>18</v>
      </c>
      <c r="O6" s="11"/>
      <c r="P6" s="11"/>
      <c r="Q6" s="11"/>
      <c r="R6" s="11"/>
      <c r="S6" s="11"/>
    </row>
    <row r="7" spans="1:19" ht="12.75" customHeight="1">
      <c r="A7" s="13" t="s">
        <v>3</v>
      </c>
      <c r="B7" s="14" t="s">
        <v>4</v>
      </c>
      <c r="C7" s="14" t="s">
        <v>17</v>
      </c>
      <c r="D7" s="15" t="s">
        <v>5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 t="s">
        <v>13</v>
      </c>
      <c r="Q7" s="18" t="s">
        <v>6</v>
      </c>
      <c r="R7" s="14" t="s">
        <v>16</v>
      </c>
      <c r="S7" s="19" t="s">
        <v>7</v>
      </c>
    </row>
    <row r="8" spans="1:19" ht="23.25" customHeight="1">
      <c r="A8" s="20"/>
      <c r="B8" s="21"/>
      <c r="C8" s="21"/>
      <c r="D8" s="15">
        <v>1</v>
      </c>
      <c r="E8" s="17"/>
      <c r="F8" s="15">
        <v>2</v>
      </c>
      <c r="G8" s="17"/>
      <c r="H8" s="15">
        <v>3</v>
      </c>
      <c r="I8" s="17"/>
      <c r="J8" s="15">
        <v>4</v>
      </c>
      <c r="K8" s="17"/>
      <c r="L8" s="15">
        <v>5</v>
      </c>
      <c r="M8" s="17"/>
      <c r="N8" s="15">
        <v>6</v>
      </c>
      <c r="O8" s="17"/>
      <c r="P8" s="21"/>
      <c r="Q8" s="18"/>
      <c r="R8" s="21"/>
      <c r="S8" s="22"/>
    </row>
    <row r="9" spans="1:21" ht="26.25" customHeight="1">
      <c r="A9" s="23"/>
      <c r="B9" s="24"/>
      <c r="C9" s="24"/>
      <c r="D9" s="25" t="s">
        <v>14</v>
      </c>
      <c r="E9" s="25" t="s">
        <v>15</v>
      </c>
      <c r="F9" s="25" t="s">
        <v>14</v>
      </c>
      <c r="G9" s="25" t="s">
        <v>15</v>
      </c>
      <c r="H9" s="25" t="s">
        <v>14</v>
      </c>
      <c r="I9" s="25" t="s">
        <v>15</v>
      </c>
      <c r="J9" s="25" t="s">
        <v>14</v>
      </c>
      <c r="K9" s="25" t="s">
        <v>15</v>
      </c>
      <c r="L9" s="25" t="s">
        <v>14</v>
      </c>
      <c r="M9" s="25" t="s">
        <v>15</v>
      </c>
      <c r="N9" s="25" t="s">
        <v>14</v>
      </c>
      <c r="O9" s="25" t="s">
        <v>15</v>
      </c>
      <c r="P9" s="24"/>
      <c r="Q9" s="26"/>
      <c r="R9" s="24"/>
      <c r="S9" s="27"/>
      <c r="T9" s="28"/>
      <c r="U9" s="12"/>
    </row>
    <row r="10" spans="1:33" ht="26.25" customHeight="1">
      <c r="A10" s="29">
        <v>1</v>
      </c>
      <c r="B10" s="30" t="s">
        <v>25</v>
      </c>
      <c r="C10" s="31" t="s">
        <v>38</v>
      </c>
      <c r="D10" s="32">
        <v>21</v>
      </c>
      <c r="E10" s="33">
        <v>0.16666666666666666</v>
      </c>
      <c r="F10" s="32">
        <v>21</v>
      </c>
      <c r="G10" s="33">
        <v>0.19722222222222222</v>
      </c>
      <c r="H10" s="32">
        <v>20</v>
      </c>
      <c r="I10" s="33">
        <v>0.17361111111111113</v>
      </c>
      <c r="J10" s="32">
        <v>21</v>
      </c>
      <c r="K10" s="33">
        <v>0.15694444444444444</v>
      </c>
      <c r="L10" s="32">
        <v>20</v>
      </c>
      <c r="M10" s="33">
        <v>0.21805555555555556</v>
      </c>
      <c r="N10" s="32">
        <v>20</v>
      </c>
      <c r="O10" s="33">
        <v>0.18611111111111112</v>
      </c>
      <c r="P10" s="34">
        <f aca="true" t="shared" si="0" ref="P10:P28">SUM(D10,F10,H10,J10,L10,N10,)-MIN(D10,F10,H10,J10,L10,N10)</f>
        <v>103</v>
      </c>
      <c r="Q10" s="34"/>
      <c r="R10" s="35" t="s">
        <v>50</v>
      </c>
      <c r="S10" s="36" t="s">
        <v>27</v>
      </c>
      <c r="T10" s="28"/>
      <c r="U10" s="37">
        <f>D10</f>
        <v>21</v>
      </c>
      <c r="V10" s="37">
        <f>F10</f>
        <v>21</v>
      </c>
      <c r="W10" s="37">
        <f>H10</f>
        <v>20</v>
      </c>
      <c r="X10" s="37">
        <f>J10</f>
        <v>21</v>
      </c>
      <c r="Y10" s="37">
        <f>L10</f>
        <v>20</v>
      </c>
      <c r="Z10" s="37">
        <f>N10</f>
        <v>20</v>
      </c>
      <c r="AB10" s="38">
        <f>E10</f>
        <v>0.16666666666666666</v>
      </c>
      <c r="AC10" s="38">
        <f>G10</f>
        <v>0.19722222222222222</v>
      </c>
      <c r="AD10" s="38">
        <f>I10</f>
        <v>0.17361111111111113</v>
      </c>
      <c r="AE10" s="38">
        <f>K10</f>
        <v>0.15694444444444444</v>
      </c>
      <c r="AF10" s="38">
        <f>M10</f>
        <v>0.21805555555555556</v>
      </c>
      <c r="AG10" s="38">
        <f>O10</f>
        <v>0.18611111111111112</v>
      </c>
    </row>
    <row r="11" spans="1:33" ht="26.25" customHeight="1">
      <c r="A11" s="29">
        <v>2</v>
      </c>
      <c r="B11" s="30" t="s">
        <v>24</v>
      </c>
      <c r="C11" s="31" t="s">
        <v>38</v>
      </c>
      <c r="D11" s="32">
        <v>20</v>
      </c>
      <c r="E11" s="33">
        <v>0.20833333333333334</v>
      </c>
      <c r="F11" s="32">
        <v>21</v>
      </c>
      <c r="G11" s="33">
        <v>0.1388888888888889</v>
      </c>
      <c r="H11" s="32">
        <v>6</v>
      </c>
      <c r="I11" s="33">
        <v>0.18125</v>
      </c>
      <c r="J11" s="32">
        <v>20</v>
      </c>
      <c r="K11" s="33">
        <v>0.14583333333333334</v>
      </c>
      <c r="L11" s="32">
        <v>21</v>
      </c>
      <c r="M11" s="33">
        <v>0.1638888888888889</v>
      </c>
      <c r="N11" s="32">
        <v>18</v>
      </c>
      <c r="O11" s="33">
        <v>0.19444444444444445</v>
      </c>
      <c r="P11" s="34">
        <f t="shared" si="0"/>
        <v>100</v>
      </c>
      <c r="Q11" s="34"/>
      <c r="R11" s="35" t="s">
        <v>50</v>
      </c>
      <c r="S11" s="36" t="s">
        <v>39</v>
      </c>
      <c r="T11" s="28"/>
      <c r="U11" s="37">
        <f aca="true" t="shared" si="1" ref="U11:U22">D11</f>
        <v>20</v>
      </c>
      <c r="V11" s="37">
        <f aca="true" t="shared" si="2" ref="V11:V22">F11</f>
        <v>21</v>
      </c>
      <c r="W11" s="37">
        <f aca="true" t="shared" si="3" ref="W11:W22">H11</f>
        <v>6</v>
      </c>
      <c r="X11" s="37">
        <f aca="true" t="shared" si="4" ref="X11:X22">J11</f>
        <v>20</v>
      </c>
      <c r="Y11" s="37">
        <f aca="true" t="shared" si="5" ref="Y11:Y22">L11</f>
        <v>21</v>
      </c>
      <c r="Z11" s="37">
        <f aca="true" t="shared" si="6" ref="Z11:Z22">N11</f>
        <v>18</v>
      </c>
      <c r="AB11" s="38">
        <f aca="true" t="shared" si="7" ref="AB11:AB22">E11</f>
        <v>0.20833333333333334</v>
      </c>
      <c r="AC11" s="38">
        <f aca="true" t="shared" si="8" ref="AC11:AC22">G11</f>
        <v>0.1388888888888889</v>
      </c>
      <c r="AD11" s="38">
        <f aca="true" t="shared" si="9" ref="AD11:AD22">I11</f>
        <v>0.18125</v>
      </c>
      <c r="AE11" s="38">
        <f aca="true" t="shared" si="10" ref="AE11:AE22">K11</f>
        <v>0.14583333333333334</v>
      </c>
      <c r="AF11" s="38">
        <f aca="true" t="shared" si="11" ref="AF11:AF22">M11</f>
        <v>0.1638888888888889</v>
      </c>
      <c r="AG11" s="38">
        <f aca="true" t="shared" si="12" ref="AG11:AG22">O11</f>
        <v>0.19444444444444445</v>
      </c>
    </row>
    <row r="12" spans="1:33" ht="26.25" customHeight="1">
      <c r="A12" s="29">
        <v>3</v>
      </c>
      <c r="B12" s="30">
        <v>538</v>
      </c>
      <c r="C12" s="31" t="s">
        <v>40</v>
      </c>
      <c r="D12" s="32">
        <v>16</v>
      </c>
      <c r="E12" s="33">
        <v>0.25</v>
      </c>
      <c r="F12" s="32">
        <v>18</v>
      </c>
      <c r="G12" s="33">
        <v>0.25</v>
      </c>
      <c r="H12" s="32">
        <v>17</v>
      </c>
      <c r="I12" s="33">
        <v>0.25</v>
      </c>
      <c r="J12" s="32">
        <v>16</v>
      </c>
      <c r="K12" s="33">
        <v>0.23680555555555557</v>
      </c>
      <c r="L12" s="32">
        <v>17</v>
      </c>
      <c r="M12" s="33">
        <v>0.25</v>
      </c>
      <c r="N12" s="32">
        <v>0</v>
      </c>
      <c r="O12" s="33">
        <v>0</v>
      </c>
      <c r="P12" s="34">
        <f t="shared" si="0"/>
        <v>84</v>
      </c>
      <c r="Q12" s="34"/>
      <c r="R12" s="35" t="s">
        <v>50</v>
      </c>
      <c r="S12" s="36" t="s">
        <v>28</v>
      </c>
      <c r="T12" s="28"/>
      <c r="U12" s="37">
        <f t="shared" si="1"/>
        <v>16</v>
      </c>
      <c r="V12" s="37">
        <f t="shared" si="2"/>
        <v>18</v>
      </c>
      <c r="W12" s="37">
        <f t="shared" si="3"/>
        <v>17</v>
      </c>
      <c r="X12" s="37">
        <f t="shared" si="4"/>
        <v>16</v>
      </c>
      <c r="Y12" s="37">
        <f t="shared" si="5"/>
        <v>17</v>
      </c>
      <c r="Z12" s="37">
        <f t="shared" si="6"/>
        <v>0</v>
      </c>
      <c r="AB12" s="38">
        <f t="shared" si="7"/>
        <v>0.25</v>
      </c>
      <c r="AC12" s="38">
        <f t="shared" si="8"/>
        <v>0.25</v>
      </c>
      <c r="AD12" s="38">
        <f t="shared" si="9"/>
        <v>0.25</v>
      </c>
      <c r="AE12" s="38">
        <f t="shared" si="10"/>
        <v>0.23680555555555557</v>
      </c>
      <c r="AF12" s="38">
        <f t="shared" si="11"/>
        <v>0.25</v>
      </c>
      <c r="AG12" s="38">
        <f t="shared" si="12"/>
        <v>0</v>
      </c>
    </row>
    <row r="13" spans="1:33" ht="33.75" customHeight="1">
      <c r="A13" s="29">
        <v>4</v>
      </c>
      <c r="B13" s="30">
        <v>585</v>
      </c>
      <c r="C13" s="31" t="s">
        <v>42</v>
      </c>
      <c r="D13" s="32">
        <v>14</v>
      </c>
      <c r="E13" s="33">
        <v>0.25</v>
      </c>
      <c r="F13" s="32">
        <v>19</v>
      </c>
      <c r="G13" s="33">
        <v>0.25</v>
      </c>
      <c r="H13" s="32">
        <v>0</v>
      </c>
      <c r="I13" s="33">
        <v>0.24305555555555555</v>
      </c>
      <c r="J13" s="32">
        <v>18</v>
      </c>
      <c r="K13" s="33">
        <v>0.25</v>
      </c>
      <c r="L13" s="32">
        <v>16</v>
      </c>
      <c r="M13" s="33">
        <v>0.25</v>
      </c>
      <c r="N13" s="32">
        <v>9</v>
      </c>
      <c r="O13" s="33">
        <v>0.25</v>
      </c>
      <c r="P13" s="34">
        <f t="shared" si="0"/>
        <v>76</v>
      </c>
      <c r="Q13" s="34"/>
      <c r="R13" s="35" t="s">
        <v>50</v>
      </c>
      <c r="S13" s="36" t="s">
        <v>29</v>
      </c>
      <c r="T13" s="28"/>
      <c r="U13" s="37">
        <f t="shared" si="1"/>
        <v>14</v>
      </c>
      <c r="V13" s="37">
        <f t="shared" si="2"/>
        <v>19</v>
      </c>
      <c r="W13" s="37">
        <f t="shared" si="3"/>
        <v>0</v>
      </c>
      <c r="X13" s="37">
        <f t="shared" si="4"/>
        <v>18</v>
      </c>
      <c r="Y13" s="37">
        <f t="shared" si="5"/>
        <v>16</v>
      </c>
      <c r="Z13" s="37">
        <f t="shared" si="6"/>
        <v>9</v>
      </c>
      <c r="AB13" s="38">
        <f t="shared" si="7"/>
        <v>0.25</v>
      </c>
      <c r="AC13" s="38">
        <f t="shared" si="8"/>
        <v>0.25</v>
      </c>
      <c r="AD13" s="38">
        <f t="shared" si="9"/>
        <v>0.24305555555555555</v>
      </c>
      <c r="AE13" s="38">
        <f t="shared" si="10"/>
        <v>0.25</v>
      </c>
      <c r="AF13" s="38">
        <f t="shared" si="11"/>
        <v>0.25</v>
      </c>
      <c r="AG13" s="38">
        <f t="shared" si="12"/>
        <v>0.25</v>
      </c>
    </row>
    <row r="14" spans="1:33" ht="26.25" customHeight="1">
      <c r="A14" s="29">
        <v>5</v>
      </c>
      <c r="B14" s="30">
        <v>377</v>
      </c>
      <c r="C14" s="31" t="s">
        <v>41</v>
      </c>
      <c r="D14" s="32">
        <v>6</v>
      </c>
      <c r="E14" s="33">
        <v>0.24791666666666667</v>
      </c>
      <c r="F14" s="32">
        <v>16</v>
      </c>
      <c r="G14" s="33">
        <v>0.25</v>
      </c>
      <c r="H14" s="32">
        <v>12</v>
      </c>
      <c r="I14" s="33">
        <v>0.25</v>
      </c>
      <c r="J14" s="32">
        <v>21</v>
      </c>
      <c r="K14" s="33">
        <v>0.23611111111111113</v>
      </c>
      <c r="L14" s="32">
        <v>12</v>
      </c>
      <c r="M14" s="33">
        <v>0.25</v>
      </c>
      <c r="N14" s="32">
        <v>11</v>
      </c>
      <c r="O14" s="33">
        <v>0.25</v>
      </c>
      <c r="P14" s="34">
        <f t="shared" si="0"/>
        <v>72</v>
      </c>
      <c r="Q14" s="34"/>
      <c r="R14" s="35" t="s">
        <v>50</v>
      </c>
      <c r="S14" s="29">
        <v>5</v>
      </c>
      <c r="T14" s="28"/>
      <c r="U14" s="37">
        <f t="shared" si="1"/>
        <v>6</v>
      </c>
      <c r="V14" s="37">
        <f t="shared" si="2"/>
        <v>16</v>
      </c>
      <c r="W14" s="37">
        <f t="shared" si="3"/>
        <v>12</v>
      </c>
      <c r="X14" s="37">
        <f t="shared" si="4"/>
        <v>21</v>
      </c>
      <c r="Y14" s="37">
        <f t="shared" si="5"/>
        <v>12</v>
      </c>
      <c r="Z14" s="37">
        <f t="shared" si="6"/>
        <v>11</v>
      </c>
      <c r="AB14" s="38">
        <f t="shared" si="7"/>
        <v>0.24791666666666667</v>
      </c>
      <c r="AC14" s="38">
        <f t="shared" si="8"/>
        <v>0.25</v>
      </c>
      <c r="AD14" s="38">
        <f t="shared" si="9"/>
        <v>0.25</v>
      </c>
      <c r="AE14" s="38">
        <f t="shared" si="10"/>
        <v>0.23611111111111113</v>
      </c>
      <c r="AF14" s="38">
        <f t="shared" si="11"/>
        <v>0.25</v>
      </c>
      <c r="AG14" s="38">
        <f t="shared" si="12"/>
        <v>0.25</v>
      </c>
    </row>
    <row r="15" spans="1:33" ht="26.25" customHeight="1">
      <c r="A15" s="29">
        <v>6</v>
      </c>
      <c r="B15" s="31">
        <v>393</v>
      </c>
      <c r="C15" s="1" t="s">
        <v>44</v>
      </c>
      <c r="D15" s="32">
        <v>14</v>
      </c>
      <c r="E15" s="33">
        <v>0.25</v>
      </c>
      <c r="F15" s="32">
        <v>18</v>
      </c>
      <c r="G15" s="33">
        <v>0.25</v>
      </c>
      <c r="H15" s="32">
        <v>21</v>
      </c>
      <c r="I15" s="33">
        <v>0.20069444444444443</v>
      </c>
      <c r="J15" s="32">
        <v>16</v>
      </c>
      <c r="K15" s="33">
        <v>0.25</v>
      </c>
      <c r="L15" s="32">
        <v>0</v>
      </c>
      <c r="M15" s="33">
        <v>0.25</v>
      </c>
      <c r="N15" s="32">
        <v>0</v>
      </c>
      <c r="O15" s="33">
        <v>0</v>
      </c>
      <c r="P15" s="34">
        <f t="shared" si="0"/>
        <v>69</v>
      </c>
      <c r="Q15" s="34"/>
      <c r="R15" s="35" t="s">
        <v>50</v>
      </c>
      <c r="S15" s="29">
        <v>6</v>
      </c>
      <c r="T15" s="28"/>
      <c r="U15" s="37">
        <f t="shared" si="1"/>
        <v>14</v>
      </c>
      <c r="V15" s="37">
        <f t="shared" si="2"/>
        <v>18</v>
      </c>
      <c r="W15" s="37">
        <f t="shared" si="3"/>
        <v>21</v>
      </c>
      <c r="X15" s="37">
        <f t="shared" si="4"/>
        <v>16</v>
      </c>
      <c r="Y15" s="37">
        <f t="shared" si="5"/>
        <v>0</v>
      </c>
      <c r="Z15" s="37">
        <f t="shared" si="6"/>
        <v>0</v>
      </c>
      <c r="AB15" s="38">
        <f t="shared" si="7"/>
        <v>0.25</v>
      </c>
      <c r="AC15" s="38">
        <f t="shared" si="8"/>
        <v>0.25</v>
      </c>
      <c r="AD15" s="38">
        <f t="shared" si="9"/>
        <v>0.20069444444444443</v>
      </c>
      <c r="AE15" s="38">
        <f t="shared" si="10"/>
        <v>0.25</v>
      </c>
      <c r="AF15" s="38">
        <f t="shared" si="11"/>
        <v>0.25</v>
      </c>
      <c r="AG15" s="38">
        <f t="shared" si="12"/>
        <v>0</v>
      </c>
    </row>
    <row r="16" spans="1:33" ht="26.25" customHeight="1">
      <c r="A16" s="29">
        <v>7</v>
      </c>
      <c r="B16" s="31">
        <v>250</v>
      </c>
      <c r="C16" s="31" t="s">
        <v>43</v>
      </c>
      <c r="D16" s="32">
        <v>19</v>
      </c>
      <c r="E16" s="33">
        <v>0.23194444444444443</v>
      </c>
      <c r="F16" s="32">
        <v>21</v>
      </c>
      <c r="G16" s="33">
        <v>0.18194444444444444</v>
      </c>
      <c r="H16" s="32">
        <v>12</v>
      </c>
      <c r="I16" s="33">
        <v>0.23194444444444443</v>
      </c>
      <c r="J16" s="32">
        <v>8</v>
      </c>
      <c r="K16" s="33">
        <v>0.19166666666666665</v>
      </c>
      <c r="L16" s="32">
        <v>8</v>
      </c>
      <c r="M16" s="33">
        <v>0.22777777777777777</v>
      </c>
      <c r="N16" s="32">
        <v>0</v>
      </c>
      <c r="O16" s="33">
        <v>0</v>
      </c>
      <c r="P16" s="34">
        <f t="shared" si="0"/>
        <v>68</v>
      </c>
      <c r="Q16" s="34"/>
      <c r="R16" s="35" t="s">
        <v>50</v>
      </c>
      <c r="S16" s="29">
        <v>7</v>
      </c>
      <c r="T16" s="28"/>
      <c r="U16" s="37">
        <f t="shared" si="1"/>
        <v>19</v>
      </c>
      <c r="V16" s="37">
        <f t="shared" si="2"/>
        <v>21</v>
      </c>
      <c r="W16" s="37">
        <f t="shared" si="3"/>
        <v>12</v>
      </c>
      <c r="X16" s="37">
        <f t="shared" si="4"/>
        <v>8</v>
      </c>
      <c r="Y16" s="37">
        <f t="shared" si="5"/>
        <v>8</v>
      </c>
      <c r="Z16" s="37">
        <f t="shared" si="6"/>
        <v>0</v>
      </c>
      <c r="AB16" s="38">
        <f t="shared" si="7"/>
        <v>0.23194444444444443</v>
      </c>
      <c r="AC16" s="38">
        <f t="shared" si="8"/>
        <v>0.18194444444444444</v>
      </c>
      <c r="AD16" s="38">
        <f t="shared" si="9"/>
        <v>0.23194444444444443</v>
      </c>
      <c r="AE16" s="38">
        <f t="shared" si="10"/>
        <v>0.19166666666666665</v>
      </c>
      <c r="AF16" s="38">
        <f t="shared" si="11"/>
        <v>0.22777777777777777</v>
      </c>
      <c r="AG16" s="38">
        <f t="shared" si="12"/>
        <v>0</v>
      </c>
    </row>
    <row r="17" spans="1:33" ht="26.25" customHeight="1">
      <c r="A17" s="29">
        <v>8</v>
      </c>
      <c r="B17" s="31">
        <v>551</v>
      </c>
      <c r="C17" s="31" t="s">
        <v>45</v>
      </c>
      <c r="D17" s="32">
        <v>5</v>
      </c>
      <c r="E17" s="33">
        <v>0.25</v>
      </c>
      <c r="F17" s="32">
        <v>10</v>
      </c>
      <c r="G17" s="33">
        <v>0.25</v>
      </c>
      <c r="H17" s="32">
        <v>14</v>
      </c>
      <c r="I17" s="33">
        <v>0.25</v>
      </c>
      <c r="J17" s="32">
        <v>17</v>
      </c>
      <c r="K17" s="33">
        <v>0.25</v>
      </c>
      <c r="L17" s="32">
        <v>21</v>
      </c>
      <c r="M17" s="33">
        <v>0.25</v>
      </c>
      <c r="N17" s="32">
        <v>0</v>
      </c>
      <c r="O17" s="33">
        <v>0</v>
      </c>
      <c r="P17" s="34">
        <f t="shared" si="0"/>
        <v>67</v>
      </c>
      <c r="Q17" s="34"/>
      <c r="R17" s="35" t="s">
        <v>50</v>
      </c>
      <c r="S17" s="29">
        <v>8</v>
      </c>
      <c r="T17" s="28"/>
      <c r="U17" s="37">
        <f t="shared" si="1"/>
        <v>5</v>
      </c>
      <c r="V17" s="37">
        <f t="shared" si="2"/>
        <v>10</v>
      </c>
      <c r="W17" s="37">
        <f t="shared" si="3"/>
        <v>14</v>
      </c>
      <c r="X17" s="37">
        <f t="shared" si="4"/>
        <v>17</v>
      </c>
      <c r="Y17" s="37">
        <f t="shared" si="5"/>
        <v>21</v>
      </c>
      <c r="Z17" s="37">
        <f t="shared" si="6"/>
        <v>0</v>
      </c>
      <c r="AB17" s="38">
        <f t="shared" si="7"/>
        <v>0.25</v>
      </c>
      <c r="AC17" s="38">
        <f t="shared" si="8"/>
        <v>0.25</v>
      </c>
      <c r="AD17" s="38">
        <f t="shared" si="9"/>
        <v>0.25</v>
      </c>
      <c r="AE17" s="38">
        <f t="shared" si="10"/>
        <v>0.25</v>
      </c>
      <c r="AF17" s="38">
        <f t="shared" si="11"/>
        <v>0.25</v>
      </c>
      <c r="AG17" s="38">
        <f t="shared" si="12"/>
        <v>0</v>
      </c>
    </row>
    <row r="18" spans="1:33" ht="26.25" customHeight="1">
      <c r="A18" s="29">
        <v>9</v>
      </c>
      <c r="B18" s="31">
        <v>223</v>
      </c>
      <c r="C18" s="31" t="s">
        <v>49</v>
      </c>
      <c r="D18" s="32">
        <v>12</v>
      </c>
      <c r="E18" s="33">
        <v>0.25</v>
      </c>
      <c r="F18" s="32">
        <v>14</v>
      </c>
      <c r="G18" s="33">
        <v>0.25</v>
      </c>
      <c r="H18" s="32">
        <v>9</v>
      </c>
      <c r="I18" s="33">
        <v>0.25</v>
      </c>
      <c r="J18" s="32">
        <v>15</v>
      </c>
      <c r="K18" s="33">
        <v>0.25</v>
      </c>
      <c r="L18" s="32">
        <v>11</v>
      </c>
      <c r="M18" s="33">
        <v>0.25</v>
      </c>
      <c r="N18" s="32">
        <v>5</v>
      </c>
      <c r="O18" s="33">
        <v>0.25</v>
      </c>
      <c r="P18" s="34">
        <f t="shared" si="0"/>
        <v>61</v>
      </c>
      <c r="Q18" s="34"/>
      <c r="R18" s="39" t="s">
        <v>31</v>
      </c>
      <c r="S18" s="40" t="s">
        <v>30</v>
      </c>
      <c r="T18" s="28"/>
      <c r="U18" s="37">
        <f t="shared" si="1"/>
        <v>12</v>
      </c>
      <c r="V18" s="37">
        <f t="shared" si="2"/>
        <v>14</v>
      </c>
      <c r="W18" s="37">
        <f t="shared" si="3"/>
        <v>9</v>
      </c>
      <c r="X18" s="37">
        <f t="shared" si="4"/>
        <v>15</v>
      </c>
      <c r="Y18" s="37">
        <f t="shared" si="5"/>
        <v>11</v>
      </c>
      <c r="Z18" s="37">
        <f t="shared" si="6"/>
        <v>5</v>
      </c>
      <c r="AB18" s="38">
        <f t="shared" si="7"/>
        <v>0.25</v>
      </c>
      <c r="AC18" s="38">
        <f t="shared" si="8"/>
        <v>0.25</v>
      </c>
      <c r="AD18" s="38">
        <f t="shared" si="9"/>
        <v>0.25</v>
      </c>
      <c r="AE18" s="38">
        <f t="shared" si="10"/>
        <v>0.25</v>
      </c>
      <c r="AF18" s="38">
        <f t="shared" si="11"/>
        <v>0.25</v>
      </c>
      <c r="AG18" s="38">
        <f t="shared" si="12"/>
        <v>0.25</v>
      </c>
    </row>
    <row r="19" spans="1:33" ht="26.25" customHeight="1">
      <c r="A19" s="29">
        <v>10</v>
      </c>
      <c r="B19" s="31" t="s">
        <v>23</v>
      </c>
      <c r="C19" s="31" t="s">
        <v>46</v>
      </c>
      <c r="D19" s="32">
        <v>8</v>
      </c>
      <c r="E19" s="33">
        <v>0.25</v>
      </c>
      <c r="F19" s="32">
        <v>18</v>
      </c>
      <c r="G19" s="33">
        <v>0.25</v>
      </c>
      <c r="H19" s="32">
        <v>11</v>
      </c>
      <c r="I19" s="33">
        <v>0.25</v>
      </c>
      <c r="J19" s="32">
        <v>15</v>
      </c>
      <c r="K19" s="33">
        <v>0.25</v>
      </c>
      <c r="L19" s="32">
        <v>9</v>
      </c>
      <c r="M19" s="33">
        <v>0.25</v>
      </c>
      <c r="N19" s="32">
        <v>0</v>
      </c>
      <c r="O19" s="33">
        <v>0</v>
      </c>
      <c r="P19" s="34">
        <f t="shared" si="0"/>
        <v>61</v>
      </c>
      <c r="Q19" s="34"/>
      <c r="R19" s="39" t="s">
        <v>31</v>
      </c>
      <c r="S19" s="40" t="s">
        <v>30</v>
      </c>
      <c r="T19" s="28"/>
      <c r="U19" s="37">
        <f t="shared" si="1"/>
        <v>8</v>
      </c>
      <c r="V19" s="37">
        <f t="shared" si="2"/>
        <v>18</v>
      </c>
      <c r="W19" s="37">
        <f t="shared" si="3"/>
        <v>11</v>
      </c>
      <c r="X19" s="37">
        <f t="shared" si="4"/>
        <v>15</v>
      </c>
      <c r="Y19" s="37">
        <f t="shared" si="5"/>
        <v>9</v>
      </c>
      <c r="Z19" s="37">
        <f t="shared" si="6"/>
        <v>0</v>
      </c>
      <c r="AB19" s="38">
        <f t="shared" si="7"/>
        <v>0.25</v>
      </c>
      <c r="AC19" s="38">
        <f t="shared" si="8"/>
        <v>0.25</v>
      </c>
      <c r="AD19" s="38">
        <f t="shared" si="9"/>
        <v>0.25</v>
      </c>
      <c r="AE19" s="38">
        <f t="shared" si="10"/>
        <v>0.25</v>
      </c>
      <c r="AF19" s="38">
        <f t="shared" si="11"/>
        <v>0.25</v>
      </c>
      <c r="AG19" s="38">
        <f t="shared" si="12"/>
        <v>0</v>
      </c>
    </row>
    <row r="20" spans="1:33" ht="26.25" customHeight="1">
      <c r="A20" s="29">
        <v>11</v>
      </c>
      <c r="B20" s="31">
        <v>269</v>
      </c>
      <c r="C20" s="31" t="s">
        <v>48</v>
      </c>
      <c r="D20" s="32">
        <v>17</v>
      </c>
      <c r="E20" s="33">
        <v>0.25</v>
      </c>
      <c r="F20" s="32">
        <v>6</v>
      </c>
      <c r="G20" s="33">
        <v>0.25</v>
      </c>
      <c r="H20" s="32">
        <v>21</v>
      </c>
      <c r="I20" s="33">
        <v>0.2333333333333333</v>
      </c>
      <c r="J20" s="32">
        <v>5</v>
      </c>
      <c r="K20" s="33">
        <v>0.25</v>
      </c>
      <c r="L20" s="32">
        <v>5</v>
      </c>
      <c r="M20" s="33">
        <v>0.25</v>
      </c>
      <c r="N20" s="32">
        <v>8</v>
      </c>
      <c r="O20" s="33">
        <v>0.25</v>
      </c>
      <c r="P20" s="34">
        <f t="shared" si="0"/>
        <v>57</v>
      </c>
      <c r="Q20" s="34"/>
      <c r="R20" s="35" t="s">
        <v>50</v>
      </c>
      <c r="S20" s="29">
        <v>11</v>
      </c>
      <c r="T20" s="28"/>
      <c r="U20" s="37">
        <f t="shared" si="1"/>
        <v>17</v>
      </c>
      <c r="V20" s="37">
        <f t="shared" si="2"/>
        <v>6</v>
      </c>
      <c r="W20" s="37">
        <f t="shared" si="3"/>
        <v>21</v>
      </c>
      <c r="X20" s="37">
        <f t="shared" si="4"/>
        <v>5</v>
      </c>
      <c r="Y20" s="37">
        <f t="shared" si="5"/>
        <v>5</v>
      </c>
      <c r="Z20" s="37">
        <f t="shared" si="6"/>
        <v>8</v>
      </c>
      <c r="AB20" s="38">
        <f t="shared" si="7"/>
        <v>0.25</v>
      </c>
      <c r="AC20" s="38">
        <f t="shared" si="8"/>
        <v>0.25</v>
      </c>
      <c r="AD20" s="38">
        <f t="shared" si="9"/>
        <v>0.2333333333333333</v>
      </c>
      <c r="AE20" s="38">
        <f t="shared" si="10"/>
        <v>0.25</v>
      </c>
      <c r="AF20" s="38">
        <f t="shared" si="11"/>
        <v>0.25</v>
      </c>
      <c r="AG20" s="38">
        <f t="shared" si="12"/>
        <v>0.25</v>
      </c>
    </row>
    <row r="21" spans="1:33" ht="26.25" customHeight="1">
      <c r="A21" s="29">
        <v>12</v>
      </c>
      <c r="B21" s="31">
        <v>249</v>
      </c>
      <c r="C21" s="31" t="s">
        <v>47</v>
      </c>
      <c r="D21" s="32">
        <v>4</v>
      </c>
      <c r="E21" s="33">
        <v>0.25</v>
      </c>
      <c r="F21" s="32">
        <v>18</v>
      </c>
      <c r="G21" s="33">
        <v>0.25</v>
      </c>
      <c r="H21" s="32">
        <v>17</v>
      </c>
      <c r="I21" s="33">
        <v>0.18611111111111112</v>
      </c>
      <c r="J21" s="32">
        <v>9</v>
      </c>
      <c r="K21" s="33">
        <v>0.23194444444444443</v>
      </c>
      <c r="L21" s="32">
        <v>6</v>
      </c>
      <c r="M21" s="33">
        <v>0.23750000000000002</v>
      </c>
      <c r="N21" s="32">
        <v>0</v>
      </c>
      <c r="O21" s="33">
        <v>0</v>
      </c>
      <c r="P21" s="34">
        <f t="shared" si="0"/>
        <v>54</v>
      </c>
      <c r="Q21" s="34"/>
      <c r="R21" s="35" t="s">
        <v>50</v>
      </c>
      <c r="S21" s="29">
        <v>12</v>
      </c>
      <c r="T21" s="28"/>
      <c r="U21" s="37">
        <f t="shared" si="1"/>
        <v>4</v>
      </c>
      <c r="V21" s="37">
        <f t="shared" si="2"/>
        <v>18</v>
      </c>
      <c r="W21" s="37">
        <f t="shared" si="3"/>
        <v>17</v>
      </c>
      <c r="X21" s="37">
        <f t="shared" si="4"/>
        <v>9</v>
      </c>
      <c r="Y21" s="37">
        <f t="shared" si="5"/>
        <v>6</v>
      </c>
      <c r="Z21" s="37">
        <f t="shared" si="6"/>
        <v>0</v>
      </c>
      <c r="AB21" s="38">
        <f t="shared" si="7"/>
        <v>0.25</v>
      </c>
      <c r="AC21" s="38">
        <f t="shared" si="8"/>
        <v>0.25</v>
      </c>
      <c r="AD21" s="38">
        <f t="shared" si="9"/>
        <v>0.18611111111111112</v>
      </c>
      <c r="AE21" s="38">
        <f t="shared" si="10"/>
        <v>0.23194444444444443</v>
      </c>
      <c r="AF21" s="38">
        <f t="shared" si="11"/>
        <v>0.23750000000000002</v>
      </c>
      <c r="AG21" s="38">
        <f t="shared" si="12"/>
        <v>0</v>
      </c>
    </row>
    <row r="22" spans="1:33" ht="26.25" customHeight="1">
      <c r="A22" s="29">
        <v>13</v>
      </c>
      <c r="B22" s="30" t="s">
        <v>22</v>
      </c>
      <c r="C22" s="31" t="s">
        <v>46</v>
      </c>
      <c r="D22" s="32">
        <v>14</v>
      </c>
      <c r="E22" s="33">
        <v>0.25</v>
      </c>
      <c r="F22" s="32">
        <v>3</v>
      </c>
      <c r="G22" s="33">
        <v>0.25</v>
      </c>
      <c r="H22" s="32">
        <v>12</v>
      </c>
      <c r="I22" s="33">
        <v>0.25</v>
      </c>
      <c r="J22" s="32">
        <v>2</v>
      </c>
      <c r="K22" s="33">
        <v>0.25</v>
      </c>
      <c r="L22" s="32">
        <v>5</v>
      </c>
      <c r="M22" s="33">
        <v>0.25</v>
      </c>
      <c r="N22" s="32">
        <v>8</v>
      </c>
      <c r="O22" s="33">
        <v>0.25</v>
      </c>
      <c r="P22" s="34">
        <f t="shared" si="0"/>
        <v>42</v>
      </c>
      <c r="Q22" s="34"/>
      <c r="R22" s="35" t="s">
        <v>50</v>
      </c>
      <c r="S22" s="29">
        <v>13</v>
      </c>
      <c r="T22" s="28"/>
      <c r="U22" s="37">
        <f t="shared" si="1"/>
        <v>14</v>
      </c>
      <c r="V22" s="37">
        <f t="shared" si="2"/>
        <v>3</v>
      </c>
      <c r="W22" s="37">
        <f t="shared" si="3"/>
        <v>12</v>
      </c>
      <c r="X22" s="37">
        <f t="shared" si="4"/>
        <v>2</v>
      </c>
      <c r="Y22" s="37">
        <f t="shared" si="5"/>
        <v>5</v>
      </c>
      <c r="Z22" s="37">
        <f t="shared" si="6"/>
        <v>8</v>
      </c>
      <c r="AB22" s="38">
        <f t="shared" si="7"/>
        <v>0.25</v>
      </c>
      <c r="AC22" s="38">
        <f t="shared" si="8"/>
        <v>0.25</v>
      </c>
      <c r="AD22" s="38">
        <f t="shared" si="9"/>
        <v>0.25</v>
      </c>
      <c r="AE22" s="38">
        <f t="shared" si="10"/>
        <v>0.25</v>
      </c>
      <c r="AF22" s="38">
        <f t="shared" si="11"/>
        <v>0.25</v>
      </c>
      <c r="AG22" s="38">
        <f t="shared" si="12"/>
        <v>0.25</v>
      </c>
    </row>
    <row r="23" spans="1:19" ht="15.75" customHeight="1" hidden="1">
      <c r="A23" s="29">
        <v>14</v>
      </c>
      <c r="B23" s="31">
        <f>'[1]сводный полоса'!C30</f>
        <v>0</v>
      </c>
      <c r="C23" s="31">
        <f>'[1]сводный полоса'!D30</f>
        <v>0</v>
      </c>
      <c r="D23" s="32">
        <v>14</v>
      </c>
      <c r="E23" s="33">
        <v>0.545833333333333</v>
      </c>
      <c r="F23" s="32">
        <v>14</v>
      </c>
      <c r="G23" s="33">
        <v>0.545833333333333</v>
      </c>
      <c r="H23" s="32">
        <v>14</v>
      </c>
      <c r="I23" s="33">
        <v>0.545833333333333</v>
      </c>
      <c r="J23" s="32">
        <v>14</v>
      </c>
      <c r="K23" s="33">
        <v>0.545833333333333</v>
      </c>
      <c r="L23" s="32">
        <v>14</v>
      </c>
      <c r="M23" s="33">
        <v>0.545833333333333</v>
      </c>
      <c r="N23" s="32">
        <v>14</v>
      </c>
      <c r="O23" s="33">
        <v>0.545833333333333</v>
      </c>
      <c r="P23" s="34">
        <f t="shared" si="0"/>
        <v>70</v>
      </c>
      <c r="Q23" s="34" t="e">
        <f>E23+G23+I23+K23+M23+O23-SMALL(V23:AA23,6)</f>
        <v>#NUM!</v>
      </c>
      <c r="R23" s="35">
        <f>SUM(E23,G23,I23,K23,M23,O23)</f>
        <v>3.2749999999999977</v>
      </c>
      <c r="S23" s="41"/>
    </row>
    <row r="24" spans="1:19" ht="15.75" customHeight="1" hidden="1">
      <c r="A24" s="29">
        <v>15</v>
      </c>
      <c r="B24" s="31">
        <f>'[1]сводный полоса'!C31</f>
        <v>0</v>
      </c>
      <c r="C24" s="31">
        <f>'[1]сводный полоса'!D31</f>
        <v>0</v>
      </c>
      <c r="D24" s="32">
        <v>15</v>
      </c>
      <c r="E24" s="33">
        <v>0.5875</v>
      </c>
      <c r="F24" s="32">
        <v>15</v>
      </c>
      <c r="G24" s="33">
        <v>0.5875</v>
      </c>
      <c r="H24" s="32">
        <v>15</v>
      </c>
      <c r="I24" s="33">
        <v>0.5875</v>
      </c>
      <c r="J24" s="32">
        <v>15</v>
      </c>
      <c r="K24" s="33">
        <v>0.5875</v>
      </c>
      <c r="L24" s="32">
        <v>15</v>
      </c>
      <c r="M24" s="33">
        <v>0.5875</v>
      </c>
      <c r="N24" s="32">
        <v>15</v>
      </c>
      <c r="O24" s="33">
        <v>0.5875</v>
      </c>
      <c r="P24" s="34">
        <f t="shared" si="0"/>
        <v>75</v>
      </c>
      <c r="Q24" s="34" t="e">
        <f>E24+G24+I24+K24+M24+O24-SMALL(V24:AA24,6)</f>
        <v>#NUM!</v>
      </c>
      <c r="R24" s="35">
        <f>SUM(E24,G24,I24,K24,M24,O24)</f>
        <v>3.525</v>
      </c>
      <c r="S24" s="41"/>
    </row>
    <row r="25" spans="1:19" ht="15.75" customHeight="1" hidden="1">
      <c r="A25" s="29">
        <v>16</v>
      </c>
      <c r="B25" s="31">
        <f>'[1]сводный полоса'!C32</f>
        <v>0</v>
      </c>
      <c r="C25" s="31">
        <f>'[1]сводный полоса'!D32</f>
        <v>0</v>
      </c>
      <c r="D25" s="32">
        <v>16</v>
      </c>
      <c r="E25" s="33">
        <v>0.629166666666667</v>
      </c>
      <c r="F25" s="32">
        <v>16</v>
      </c>
      <c r="G25" s="33">
        <v>0.629166666666667</v>
      </c>
      <c r="H25" s="32">
        <v>16</v>
      </c>
      <c r="I25" s="33">
        <v>0.629166666666667</v>
      </c>
      <c r="J25" s="32">
        <v>16</v>
      </c>
      <c r="K25" s="33">
        <v>0.629166666666667</v>
      </c>
      <c r="L25" s="32">
        <v>16</v>
      </c>
      <c r="M25" s="33">
        <v>0.629166666666667</v>
      </c>
      <c r="N25" s="32">
        <v>16</v>
      </c>
      <c r="O25" s="33">
        <v>0.629166666666667</v>
      </c>
      <c r="P25" s="34">
        <f t="shared" si="0"/>
        <v>80</v>
      </c>
      <c r="Q25" s="34" t="e">
        <f>E25+G25+I25+K25+M25+O25-SMALL(V25:AA25,6)</f>
        <v>#NUM!</v>
      </c>
      <c r="R25" s="35">
        <f>SUM(E25,G25,I25,K25,M25,O25)</f>
        <v>3.7750000000000017</v>
      </c>
      <c r="S25" s="41"/>
    </row>
    <row r="26" spans="1:19" ht="15.75" customHeight="1" hidden="1">
      <c r="A26" s="29">
        <v>17</v>
      </c>
      <c r="B26" s="31">
        <f>'[1]сводный полоса'!C33</f>
        <v>0</v>
      </c>
      <c r="C26" s="31">
        <f>'[1]сводный полоса'!D33</f>
        <v>0</v>
      </c>
      <c r="D26" s="32">
        <v>17</v>
      </c>
      <c r="E26" s="33">
        <v>0.670833333333333</v>
      </c>
      <c r="F26" s="32">
        <v>17</v>
      </c>
      <c r="G26" s="33">
        <v>0.670833333333333</v>
      </c>
      <c r="H26" s="32">
        <v>17</v>
      </c>
      <c r="I26" s="33">
        <v>0.670833333333333</v>
      </c>
      <c r="J26" s="32">
        <v>17</v>
      </c>
      <c r="K26" s="33">
        <v>0.670833333333333</v>
      </c>
      <c r="L26" s="32">
        <v>17</v>
      </c>
      <c r="M26" s="33">
        <v>0.670833333333333</v>
      </c>
      <c r="N26" s="32">
        <v>17</v>
      </c>
      <c r="O26" s="33">
        <v>0.670833333333333</v>
      </c>
      <c r="P26" s="34">
        <f t="shared" si="0"/>
        <v>85</v>
      </c>
      <c r="Q26" s="34" t="e">
        <f>E26+G26+I26+K26+M26+O26-SMALL(V26:AA26,6)</f>
        <v>#NUM!</v>
      </c>
      <c r="R26" s="35">
        <f>SUM(E26,G26,I26,K26,M26,O26)</f>
        <v>4.024999999999998</v>
      </c>
      <c r="S26" s="41"/>
    </row>
    <row r="27" spans="1:19" ht="15.75" customHeight="1" hidden="1">
      <c r="A27" s="29">
        <v>18</v>
      </c>
      <c r="B27" s="31"/>
      <c r="C27" s="31"/>
      <c r="D27" s="32">
        <v>18</v>
      </c>
      <c r="E27" s="33">
        <v>0.7125</v>
      </c>
      <c r="F27" s="32">
        <v>18</v>
      </c>
      <c r="G27" s="33">
        <v>0.7125</v>
      </c>
      <c r="H27" s="32">
        <v>18</v>
      </c>
      <c r="I27" s="33">
        <v>0.7125</v>
      </c>
      <c r="J27" s="32">
        <v>18</v>
      </c>
      <c r="K27" s="33">
        <v>0.7125</v>
      </c>
      <c r="L27" s="32">
        <v>18</v>
      </c>
      <c r="M27" s="33">
        <v>0.7125</v>
      </c>
      <c r="N27" s="32">
        <v>18</v>
      </c>
      <c r="O27" s="33">
        <v>0.7125</v>
      </c>
      <c r="P27" s="34">
        <f t="shared" si="0"/>
        <v>90</v>
      </c>
      <c r="Q27" s="34" t="e">
        <f>E27+G27+I27+K27+M27+O27-SMALL(V27:AA27,6)</f>
        <v>#NUM!</v>
      </c>
      <c r="R27" s="35">
        <f>SUM(E27,G27,I27,K27,M27,O27)</f>
        <v>4.275</v>
      </c>
      <c r="S27" s="41"/>
    </row>
    <row r="28" spans="1:33" ht="26.25" customHeight="1">
      <c r="A28" s="29">
        <v>14</v>
      </c>
      <c r="B28" s="30" t="s">
        <v>26</v>
      </c>
      <c r="C28" s="31" t="s">
        <v>43</v>
      </c>
      <c r="D28" s="32">
        <v>4</v>
      </c>
      <c r="E28" s="33">
        <v>0.25</v>
      </c>
      <c r="F28" s="32">
        <v>3</v>
      </c>
      <c r="G28" s="33">
        <v>0.25</v>
      </c>
      <c r="H28" s="32">
        <v>2</v>
      </c>
      <c r="I28" s="33">
        <v>0.2111111111111111</v>
      </c>
      <c r="J28" s="32">
        <v>8</v>
      </c>
      <c r="K28" s="33">
        <v>0.25</v>
      </c>
      <c r="L28" s="32">
        <v>11</v>
      </c>
      <c r="M28" s="33">
        <v>0.25</v>
      </c>
      <c r="N28" s="32">
        <v>9</v>
      </c>
      <c r="O28" s="33">
        <v>0.25</v>
      </c>
      <c r="P28" s="34">
        <f t="shared" si="0"/>
        <v>35</v>
      </c>
      <c r="Q28" s="34"/>
      <c r="R28" s="35" t="s">
        <v>50</v>
      </c>
      <c r="S28" s="29">
        <v>14</v>
      </c>
      <c r="T28" s="28"/>
      <c r="U28" s="37">
        <f>D28</f>
        <v>4</v>
      </c>
      <c r="V28" s="37">
        <f>F28</f>
        <v>3</v>
      </c>
      <c r="W28" s="37">
        <f>H28</f>
        <v>2</v>
      </c>
      <c r="X28" s="37">
        <f>J28</f>
        <v>8</v>
      </c>
      <c r="Y28" s="37">
        <f>L28</f>
        <v>11</v>
      </c>
      <c r="Z28" s="37">
        <f>N28</f>
        <v>9</v>
      </c>
      <c r="AB28" s="38">
        <f>E28</f>
        <v>0.25</v>
      </c>
      <c r="AC28" s="38">
        <f>G28</f>
        <v>0.25</v>
      </c>
      <c r="AD28" s="38">
        <f>I28</f>
        <v>0.2111111111111111</v>
      </c>
      <c r="AE28" s="38">
        <f>K28</f>
        <v>0.25</v>
      </c>
      <c r="AF28" s="38">
        <f>M28</f>
        <v>0.25</v>
      </c>
      <c r="AG28" s="38">
        <f>O28</f>
        <v>0.25</v>
      </c>
    </row>
    <row r="29" ht="9.75" customHeight="1"/>
    <row r="30" spans="1:19" ht="12.75" customHeight="1">
      <c r="A30" s="10" t="s">
        <v>52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ht="13.5" customHeight="1"/>
    <row r="32" spans="1:19" ht="12.75" customHeight="1">
      <c r="A32" s="10" t="s">
        <v>51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</sheetData>
  <sheetProtection/>
  <mergeCells count="23">
    <mergeCell ref="A1:S1"/>
    <mergeCell ref="A2:S2"/>
    <mergeCell ref="A3:S3"/>
    <mergeCell ref="A4:S4"/>
    <mergeCell ref="A5:S5"/>
    <mergeCell ref="A6:C6"/>
    <mergeCell ref="N6:S6"/>
    <mergeCell ref="A7:A9"/>
    <mergeCell ref="B7:B9"/>
    <mergeCell ref="C7:C9"/>
    <mergeCell ref="D7:O7"/>
    <mergeCell ref="P7:P9"/>
    <mergeCell ref="Q7:Q8"/>
    <mergeCell ref="A30:S30"/>
    <mergeCell ref="A32:S32"/>
    <mergeCell ref="R7:R9"/>
    <mergeCell ref="S7:S9"/>
    <mergeCell ref="D8:E8"/>
    <mergeCell ref="F8:G8"/>
    <mergeCell ref="H8:I8"/>
    <mergeCell ref="J8:K8"/>
    <mergeCell ref="L8:M8"/>
    <mergeCell ref="N8:O8"/>
  </mergeCells>
  <printOptions/>
  <pageMargins left="0.28" right="0.25" top="0.75" bottom="0.75" header="0.3" footer="0.3"/>
  <pageSetup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Normal="130" zoomScaleSheetLayoutView="100" workbookViewId="0" topLeftCell="A1">
      <selection activeCell="O19" sqref="O19"/>
    </sheetView>
  </sheetViews>
  <sheetFormatPr defaultColWidth="9.00390625" defaultRowHeight="12.75"/>
  <cols>
    <col min="1" max="1" width="6.00390625" style="43" customWidth="1"/>
    <col min="2" max="2" width="7.375" style="43" bestFit="1" customWidth="1"/>
    <col min="3" max="3" width="20.625" style="43" customWidth="1"/>
    <col min="4" max="4" width="8.00390625" style="43" bestFit="1" customWidth="1"/>
    <col min="5" max="5" width="9.25390625" style="43" bestFit="1" customWidth="1"/>
    <col min="6" max="6" width="8.00390625" style="43" bestFit="1" customWidth="1"/>
    <col min="7" max="7" width="9.25390625" style="43" bestFit="1" customWidth="1"/>
    <col min="8" max="8" width="8.00390625" style="43" customWidth="1"/>
    <col min="9" max="9" width="9.25390625" style="43" customWidth="1"/>
    <col min="10" max="10" width="8.00390625" style="43" customWidth="1"/>
    <col min="11" max="11" width="9.25390625" style="43" customWidth="1"/>
    <col min="12" max="12" width="8.00390625" style="43" customWidth="1"/>
    <col min="13" max="13" width="9.25390625" style="43" customWidth="1"/>
    <col min="14" max="14" width="8.00390625" style="43" customWidth="1"/>
    <col min="15" max="15" width="9.25390625" style="43" customWidth="1"/>
    <col min="16" max="16" width="13.875" style="43" customWidth="1"/>
    <col min="17" max="17" width="13.00390625" style="43" hidden="1" customWidth="1"/>
    <col min="18" max="18" width="12.00390625" style="43" customWidth="1"/>
    <col min="19" max="19" width="8.625" style="45" customWidth="1"/>
    <col min="20" max="20" width="9.125" style="43" customWidth="1"/>
    <col min="21" max="26" width="0" style="43" hidden="1" customWidth="1"/>
    <col min="27" max="27" width="9.125" style="43" customWidth="1"/>
    <col min="28" max="33" width="0" style="43" hidden="1" customWidth="1"/>
    <col min="34" max="16384" width="9.125" style="43" customWidth="1"/>
  </cols>
  <sheetData>
    <row r="1" spans="1:19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2.75" customHeight="1">
      <c r="A6" s="11" t="s">
        <v>19</v>
      </c>
      <c r="B6" s="11"/>
      <c r="C6" s="11"/>
      <c r="D6" s="46"/>
      <c r="E6" s="46"/>
      <c r="F6" s="46"/>
      <c r="G6" s="46"/>
      <c r="H6" s="46"/>
      <c r="I6" s="46"/>
      <c r="N6" s="11" t="s">
        <v>18</v>
      </c>
      <c r="O6" s="11"/>
      <c r="P6" s="11"/>
      <c r="Q6" s="11"/>
      <c r="R6" s="11"/>
      <c r="S6" s="11"/>
    </row>
    <row r="7" spans="1:19" ht="12.75" customHeight="1">
      <c r="A7" s="13" t="s">
        <v>3</v>
      </c>
      <c r="B7" s="14" t="s">
        <v>4</v>
      </c>
      <c r="C7" s="14" t="s">
        <v>17</v>
      </c>
      <c r="D7" s="15" t="s">
        <v>5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 t="s">
        <v>13</v>
      </c>
      <c r="Q7" s="18" t="s">
        <v>6</v>
      </c>
      <c r="R7" s="14" t="s">
        <v>16</v>
      </c>
      <c r="S7" s="19" t="s">
        <v>7</v>
      </c>
    </row>
    <row r="8" spans="1:19" ht="23.25" customHeight="1">
      <c r="A8" s="20"/>
      <c r="B8" s="21"/>
      <c r="C8" s="21"/>
      <c r="D8" s="15">
        <v>1</v>
      </c>
      <c r="E8" s="17"/>
      <c r="F8" s="15">
        <v>2</v>
      </c>
      <c r="G8" s="17"/>
      <c r="H8" s="15">
        <v>3</v>
      </c>
      <c r="I8" s="17"/>
      <c r="J8" s="15">
        <v>4</v>
      </c>
      <c r="K8" s="17"/>
      <c r="L8" s="15">
        <v>5</v>
      </c>
      <c r="M8" s="17"/>
      <c r="N8" s="15">
        <v>6</v>
      </c>
      <c r="O8" s="17"/>
      <c r="P8" s="21"/>
      <c r="Q8" s="18"/>
      <c r="R8" s="21"/>
      <c r="S8" s="22"/>
    </row>
    <row r="9" spans="1:21" ht="26.25" customHeight="1">
      <c r="A9" s="23"/>
      <c r="B9" s="24"/>
      <c r="C9" s="24"/>
      <c r="D9" s="25" t="s">
        <v>14</v>
      </c>
      <c r="E9" s="25" t="s">
        <v>15</v>
      </c>
      <c r="F9" s="25" t="s">
        <v>14</v>
      </c>
      <c r="G9" s="25" t="s">
        <v>15</v>
      </c>
      <c r="H9" s="25" t="s">
        <v>14</v>
      </c>
      <c r="I9" s="25" t="s">
        <v>15</v>
      </c>
      <c r="J9" s="25" t="s">
        <v>14</v>
      </c>
      <c r="K9" s="25" t="s">
        <v>15</v>
      </c>
      <c r="L9" s="25" t="s">
        <v>14</v>
      </c>
      <c r="M9" s="25" t="s">
        <v>15</v>
      </c>
      <c r="N9" s="25" t="s">
        <v>14</v>
      </c>
      <c r="O9" s="25" t="s">
        <v>15</v>
      </c>
      <c r="P9" s="24"/>
      <c r="Q9" s="44"/>
      <c r="R9" s="24"/>
      <c r="S9" s="27"/>
      <c r="T9" s="28"/>
      <c r="U9" s="46"/>
    </row>
    <row r="10" spans="1:33" ht="25.5" customHeight="1">
      <c r="A10" s="29">
        <v>1</v>
      </c>
      <c r="B10" s="6" t="s">
        <v>25</v>
      </c>
      <c r="C10" s="48" t="s">
        <v>53</v>
      </c>
      <c r="D10" s="2">
        <v>19</v>
      </c>
      <c r="E10" s="3">
        <v>0.16111111111111112</v>
      </c>
      <c r="F10" s="2">
        <v>20</v>
      </c>
      <c r="G10" s="3">
        <v>0.16180555555555556</v>
      </c>
      <c r="H10" s="2">
        <v>20</v>
      </c>
      <c r="I10" s="3">
        <v>0.1326388888888889</v>
      </c>
      <c r="J10" s="2">
        <v>21</v>
      </c>
      <c r="K10" s="3">
        <v>0.15833333333333333</v>
      </c>
      <c r="L10" s="2">
        <v>21</v>
      </c>
      <c r="M10" s="3">
        <v>0.15069444444444444</v>
      </c>
      <c r="N10" s="2">
        <v>0</v>
      </c>
      <c r="O10" s="3">
        <v>0</v>
      </c>
      <c r="P10" s="2">
        <f>SUM(D10,F10,H10,J10,L10,N10,)-MIN(D10,F10,H10,J10,L10,N10)</f>
        <v>101</v>
      </c>
      <c r="Q10" s="2"/>
      <c r="R10" s="5" t="s">
        <v>50</v>
      </c>
      <c r="S10" s="47" t="s">
        <v>27</v>
      </c>
      <c r="T10" s="28"/>
      <c r="U10" s="37">
        <f>D10</f>
        <v>19</v>
      </c>
      <c r="V10" s="37">
        <f>F10</f>
        <v>20</v>
      </c>
      <c r="W10" s="37">
        <f>H10</f>
        <v>20</v>
      </c>
      <c r="X10" s="37">
        <f>J10</f>
        <v>21</v>
      </c>
      <c r="Y10" s="37">
        <f>L10</f>
        <v>21</v>
      </c>
      <c r="Z10" s="37">
        <f>N10</f>
        <v>0</v>
      </c>
      <c r="AB10" s="38">
        <f>E10</f>
        <v>0.16111111111111112</v>
      </c>
      <c r="AC10" s="38">
        <f>G10</f>
        <v>0.16180555555555556</v>
      </c>
      <c r="AD10" s="38">
        <f>I10</f>
        <v>0.1326388888888889</v>
      </c>
      <c r="AE10" s="38">
        <f>K10</f>
        <v>0.15833333333333333</v>
      </c>
      <c r="AF10" s="38">
        <f>M10</f>
        <v>0.15069444444444444</v>
      </c>
      <c r="AG10" s="38">
        <f>O10</f>
        <v>0</v>
      </c>
    </row>
    <row r="11" spans="1:33" ht="25.5" customHeight="1">
      <c r="A11" s="29">
        <v>2</v>
      </c>
      <c r="B11" s="6" t="s">
        <v>24</v>
      </c>
      <c r="C11" s="49" t="s">
        <v>53</v>
      </c>
      <c r="D11" s="2">
        <v>20</v>
      </c>
      <c r="E11" s="3">
        <v>0.20833333333333334</v>
      </c>
      <c r="F11" s="2">
        <v>21</v>
      </c>
      <c r="G11" s="3">
        <v>0.1388888888888889</v>
      </c>
      <c r="H11" s="2">
        <v>6</v>
      </c>
      <c r="I11" s="3">
        <v>0.18125</v>
      </c>
      <c r="J11" s="2">
        <v>20</v>
      </c>
      <c r="K11" s="3">
        <v>0.14583333333333334</v>
      </c>
      <c r="L11" s="2">
        <v>21</v>
      </c>
      <c r="M11" s="3">
        <v>0.1638888888888889</v>
      </c>
      <c r="N11" s="2">
        <v>18</v>
      </c>
      <c r="O11" s="3">
        <v>0.19444444444444445</v>
      </c>
      <c r="P11" s="2">
        <f>SUM(D11,F11,H11,J11,L11,N11,)-MIN(D11,F11,H11,J11,L11,N11)</f>
        <v>100</v>
      </c>
      <c r="Q11" s="2"/>
      <c r="R11" s="5" t="s">
        <v>50</v>
      </c>
      <c r="S11" s="63" t="s">
        <v>61</v>
      </c>
      <c r="T11" s="28"/>
      <c r="U11" s="37">
        <f aca="true" t="shared" si="0" ref="U11:U24">D11</f>
        <v>20</v>
      </c>
      <c r="V11" s="37">
        <f aca="true" t="shared" si="1" ref="V11:V24">F11</f>
        <v>21</v>
      </c>
      <c r="W11" s="37">
        <f aca="true" t="shared" si="2" ref="W11:W24">H11</f>
        <v>6</v>
      </c>
      <c r="X11" s="37">
        <f aca="true" t="shared" si="3" ref="X11:X24">J11</f>
        <v>20</v>
      </c>
      <c r="Y11" s="37">
        <f aca="true" t="shared" si="4" ref="Y11:Y24">L11</f>
        <v>21</v>
      </c>
      <c r="Z11" s="37">
        <f aca="true" t="shared" si="5" ref="Z11:Z24">N11</f>
        <v>18</v>
      </c>
      <c r="AB11" s="38">
        <f aca="true" t="shared" si="6" ref="AB11:AB24">E11</f>
        <v>0.20833333333333334</v>
      </c>
      <c r="AC11" s="38">
        <f aca="true" t="shared" si="7" ref="AC11:AC24">G11</f>
        <v>0.1388888888888889</v>
      </c>
      <c r="AD11" s="38">
        <f aca="true" t="shared" si="8" ref="AD11:AD24">I11</f>
        <v>0.18125</v>
      </c>
      <c r="AE11" s="38">
        <f aca="true" t="shared" si="9" ref="AE11:AE24">K11</f>
        <v>0.14583333333333334</v>
      </c>
      <c r="AF11" s="38">
        <f aca="true" t="shared" si="10" ref="AF11:AF24">M11</f>
        <v>0.1638888888888889</v>
      </c>
      <c r="AG11" s="38">
        <f aca="true" t="shared" si="11" ref="AG11:AG24">O11</f>
        <v>0.19444444444444445</v>
      </c>
    </row>
    <row r="12" spans="1:33" ht="25.5" customHeight="1">
      <c r="A12" s="29">
        <v>3</v>
      </c>
      <c r="B12" s="6">
        <v>261</v>
      </c>
      <c r="C12" s="50" t="s">
        <v>54</v>
      </c>
      <c r="D12" s="2">
        <v>21</v>
      </c>
      <c r="E12" s="3">
        <v>0.2340277777777778</v>
      </c>
      <c r="F12" s="2">
        <v>19</v>
      </c>
      <c r="G12" s="3">
        <v>0.2236111111111111</v>
      </c>
      <c r="H12" s="2">
        <v>20</v>
      </c>
      <c r="I12" s="3">
        <v>0.21458333333333335</v>
      </c>
      <c r="J12" s="2">
        <v>19</v>
      </c>
      <c r="K12" s="3">
        <v>0.21180555555555555</v>
      </c>
      <c r="L12" s="2">
        <v>13</v>
      </c>
      <c r="M12" s="3">
        <v>0.20555555555555557</v>
      </c>
      <c r="N12" s="2">
        <v>20</v>
      </c>
      <c r="O12" s="3">
        <v>0.16458333333333333</v>
      </c>
      <c r="P12" s="2">
        <f>SUM(D12,F12,H12,J12,L12,N12,)-MIN(D12,F12,H12,J12,L12,N12)</f>
        <v>99</v>
      </c>
      <c r="Q12" s="2"/>
      <c r="R12" s="5" t="s">
        <v>50</v>
      </c>
      <c r="S12" s="47" t="s">
        <v>28</v>
      </c>
      <c r="T12" s="28"/>
      <c r="U12" s="37">
        <f t="shared" si="0"/>
        <v>21</v>
      </c>
      <c r="V12" s="37">
        <f t="shared" si="1"/>
        <v>19</v>
      </c>
      <c r="W12" s="37">
        <f t="shared" si="2"/>
        <v>20</v>
      </c>
      <c r="X12" s="37">
        <f t="shared" si="3"/>
        <v>19</v>
      </c>
      <c r="Y12" s="37">
        <f t="shared" si="4"/>
        <v>13</v>
      </c>
      <c r="Z12" s="37">
        <f t="shared" si="5"/>
        <v>20</v>
      </c>
      <c r="AB12" s="38">
        <f t="shared" si="6"/>
        <v>0.2340277777777778</v>
      </c>
      <c r="AC12" s="38">
        <f t="shared" si="7"/>
        <v>0.2236111111111111</v>
      </c>
      <c r="AD12" s="38">
        <f t="shared" si="8"/>
        <v>0.21458333333333335</v>
      </c>
      <c r="AE12" s="38">
        <f t="shared" si="9"/>
        <v>0.21180555555555555</v>
      </c>
      <c r="AF12" s="38">
        <f t="shared" si="10"/>
        <v>0.20555555555555557</v>
      </c>
      <c r="AG12" s="38">
        <f t="shared" si="11"/>
        <v>0.16458333333333333</v>
      </c>
    </row>
    <row r="13" spans="1:33" ht="25.5" customHeight="1">
      <c r="A13" s="29">
        <v>4</v>
      </c>
      <c r="B13" s="6">
        <v>585</v>
      </c>
      <c r="C13" s="51" t="s">
        <v>42</v>
      </c>
      <c r="D13" s="2">
        <v>17</v>
      </c>
      <c r="E13" s="3">
        <v>0.25</v>
      </c>
      <c r="F13" s="2">
        <v>20</v>
      </c>
      <c r="G13" s="3">
        <v>0.21736111111111112</v>
      </c>
      <c r="H13" s="2">
        <v>19</v>
      </c>
      <c r="I13" s="3">
        <v>0.19444444444444445</v>
      </c>
      <c r="J13" s="2">
        <v>21</v>
      </c>
      <c r="K13" s="3">
        <v>0.22916666666666666</v>
      </c>
      <c r="L13" s="2">
        <v>21</v>
      </c>
      <c r="M13" s="3">
        <v>0.17430555555555557</v>
      </c>
      <c r="N13" s="2">
        <v>15</v>
      </c>
      <c r="O13" s="3">
        <v>0.25</v>
      </c>
      <c r="P13" s="2">
        <f>SUM(D13,F13,H13,J13,L13,N13,)-MIN(D13,F13,H13,J13,L13,N13)</f>
        <v>98</v>
      </c>
      <c r="Q13" s="2"/>
      <c r="R13" s="5" t="s">
        <v>50</v>
      </c>
      <c r="S13" s="47" t="s">
        <v>29</v>
      </c>
      <c r="T13" s="28"/>
      <c r="U13" s="37">
        <f t="shared" si="0"/>
        <v>17</v>
      </c>
      <c r="V13" s="37">
        <f t="shared" si="1"/>
        <v>20</v>
      </c>
      <c r="W13" s="37">
        <f t="shared" si="2"/>
        <v>19</v>
      </c>
      <c r="X13" s="37">
        <f t="shared" si="3"/>
        <v>21</v>
      </c>
      <c r="Y13" s="37">
        <f t="shared" si="4"/>
        <v>21</v>
      </c>
      <c r="Z13" s="37">
        <f t="shared" si="5"/>
        <v>15</v>
      </c>
      <c r="AB13" s="38">
        <f t="shared" si="6"/>
        <v>0.25</v>
      </c>
      <c r="AC13" s="38">
        <f t="shared" si="7"/>
        <v>0.21736111111111112</v>
      </c>
      <c r="AD13" s="38">
        <f t="shared" si="8"/>
        <v>0.19444444444444445</v>
      </c>
      <c r="AE13" s="38">
        <f t="shared" si="9"/>
        <v>0.22916666666666666</v>
      </c>
      <c r="AF13" s="38">
        <f t="shared" si="10"/>
        <v>0.17430555555555557</v>
      </c>
      <c r="AG13" s="38">
        <f t="shared" si="11"/>
        <v>0.25</v>
      </c>
    </row>
    <row r="14" spans="1:33" ht="25.5" customHeight="1">
      <c r="A14" s="29">
        <v>5</v>
      </c>
      <c r="B14" s="6" t="s">
        <v>21</v>
      </c>
      <c r="C14" s="52" t="s">
        <v>55</v>
      </c>
      <c r="D14" s="2">
        <v>20</v>
      </c>
      <c r="E14" s="3">
        <v>0.20694444444444446</v>
      </c>
      <c r="F14" s="2">
        <v>14</v>
      </c>
      <c r="G14" s="3">
        <v>0.21666666666666667</v>
      </c>
      <c r="H14" s="2">
        <v>20</v>
      </c>
      <c r="I14" s="3">
        <v>0.19722222222222222</v>
      </c>
      <c r="J14" s="2">
        <v>21</v>
      </c>
      <c r="K14" s="3">
        <v>0.17708333333333334</v>
      </c>
      <c r="L14" s="2">
        <v>0</v>
      </c>
      <c r="M14" s="3">
        <v>0.18888888888888888</v>
      </c>
      <c r="N14" s="2">
        <v>21</v>
      </c>
      <c r="O14" s="3">
        <v>0.1875</v>
      </c>
      <c r="P14" s="2">
        <f>SUM(D14,F14,H14,J14,L14,N14,)-MIN(D14,F14,H14,J14,L14,N14)</f>
        <v>96</v>
      </c>
      <c r="Q14" s="2"/>
      <c r="R14" s="5" t="s">
        <v>50</v>
      </c>
      <c r="S14" s="1" t="s">
        <v>36</v>
      </c>
      <c r="T14" s="28"/>
      <c r="U14" s="37">
        <f t="shared" si="0"/>
        <v>20</v>
      </c>
      <c r="V14" s="37">
        <f t="shared" si="1"/>
        <v>14</v>
      </c>
      <c r="W14" s="37">
        <f t="shared" si="2"/>
        <v>20</v>
      </c>
      <c r="X14" s="37">
        <f t="shared" si="3"/>
        <v>21</v>
      </c>
      <c r="Y14" s="37">
        <f t="shared" si="4"/>
        <v>0</v>
      </c>
      <c r="Z14" s="37">
        <f t="shared" si="5"/>
        <v>21</v>
      </c>
      <c r="AB14" s="38">
        <f t="shared" si="6"/>
        <v>0.20694444444444446</v>
      </c>
      <c r="AC14" s="38">
        <f t="shared" si="7"/>
        <v>0.21666666666666667</v>
      </c>
      <c r="AD14" s="38">
        <f t="shared" si="8"/>
        <v>0.19722222222222222</v>
      </c>
      <c r="AE14" s="38">
        <f t="shared" si="9"/>
        <v>0.17708333333333334</v>
      </c>
      <c r="AF14" s="38">
        <f t="shared" si="10"/>
        <v>0.18888888888888888</v>
      </c>
      <c r="AG14" s="38">
        <f t="shared" si="11"/>
        <v>0.1875</v>
      </c>
    </row>
    <row r="15" spans="1:33" ht="25.5" customHeight="1">
      <c r="A15" s="29">
        <v>6</v>
      </c>
      <c r="B15" s="6" t="s">
        <v>11</v>
      </c>
      <c r="C15" s="54" t="s">
        <v>56</v>
      </c>
      <c r="D15" s="2">
        <v>18</v>
      </c>
      <c r="E15" s="3">
        <v>0.19444444444444445</v>
      </c>
      <c r="F15" s="2">
        <v>20</v>
      </c>
      <c r="G15" s="3">
        <v>0.18680555555555556</v>
      </c>
      <c r="H15" s="2">
        <v>19</v>
      </c>
      <c r="I15" s="3">
        <v>0.19027777777777777</v>
      </c>
      <c r="J15" s="2">
        <v>13</v>
      </c>
      <c r="K15" s="3">
        <v>0.20972222222222223</v>
      </c>
      <c r="L15" s="2">
        <v>20</v>
      </c>
      <c r="M15" s="3">
        <v>0.20138888888888887</v>
      </c>
      <c r="N15" s="2">
        <v>17</v>
      </c>
      <c r="O15" s="3">
        <v>0.20138888888888887</v>
      </c>
      <c r="P15" s="2">
        <f>SUM(D15,F15,H15,J15,L15,N15,)-MIN(D15,F15,H15,J15,L15,N15)</f>
        <v>94</v>
      </c>
      <c r="Q15" s="2"/>
      <c r="R15" s="5" t="s">
        <v>50</v>
      </c>
      <c r="S15" s="1">
        <v>4</v>
      </c>
      <c r="T15" s="28"/>
      <c r="U15" s="37">
        <f t="shared" si="0"/>
        <v>18</v>
      </c>
      <c r="V15" s="37">
        <f t="shared" si="1"/>
        <v>20</v>
      </c>
      <c r="W15" s="37">
        <f t="shared" si="2"/>
        <v>19</v>
      </c>
      <c r="X15" s="37">
        <f t="shared" si="3"/>
        <v>13</v>
      </c>
      <c r="Y15" s="37">
        <f t="shared" si="4"/>
        <v>20</v>
      </c>
      <c r="Z15" s="37">
        <f t="shared" si="5"/>
        <v>17</v>
      </c>
      <c r="AB15" s="38">
        <f t="shared" si="6"/>
        <v>0.19444444444444445</v>
      </c>
      <c r="AC15" s="38">
        <f t="shared" si="7"/>
        <v>0.18680555555555556</v>
      </c>
      <c r="AD15" s="38">
        <f t="shared" si="8"/>
        <v>0.19027777777777777</v>
      </c>
      <c r="AE15" s="38">
        <f t="shared" si="9"/>
        <v>0.20972222222222223</v>
      </c>
      <c r="AF15" s="38">
        <f t="shared" si="10"/>
        <v>0.20138888888888887</v>
      </c>
      <c r="AG15" s="38">
        <f t="shared" si="11"/>
        <v>0.20138888888888887</v>
      </c>
    </row>
    <row r="16" spans="1:33" ht="25.5" customHeight="1">
      <c r="A16" s="29">
        <v>7</v>
      </c>
      <c r="B16" s="6" t="s">
        <v>20</v>
      </c>
      <c r="C16" s="53" t="s">
        <v>55</v>
      </c>
      <c r="D16" s="2">
        <v>13</v>
      </c>
      <c r="E16" s="3">
        <v>0.18819444444444444</v>
      </c>
      <c r="F16" s="2">
        <v>17</v>
      </c>
      <c r="G16" s="3">
        <v>0.2076388888888889</v>
      </c>
      <c r="H16" s="2">
        <v>21</v>
      </c>
      <c r="I16" s="3">
        <v>0.16805555555555554</v>
      </c>
      <c r="J16" s="2">
        <v>20</v>
      </c>
      <c r="K16" s="3">
        <v>0.15208333333333332</v>
      </c>
      <c r="L16" s="2">
        <v>20</v>
      </c>
      <c r="M16" s="3">
        <v>0.16111111111111112</v>
      </c>
      <c r="N16" s="2">
        <v>15</v>
      </c>
      <c r="O16" s="3">
        <v>0.19999999999999998</v>
      </c>
      <c r="P16" s="2">
        <f>SUM(D16,F16,H16,J16,L16,N16,)-MIN(D16,F16,H16,J16,L16,N16)</f>
        <v>93</v>
      </c>
      <c r="Q16" s="2"/>
      <c r="R16" s="5" t="s">
        <v>50</v>
      </c>
      <c r="S16" s="1" t="s">
        <v>37</v>
      </c>
      <c r="T16" s="28"/>
      <c r="U16" s="37">
        <f t="shared" si="0"/>
        <v>13</v>
      </c>
      <c r="V16" s="37">
        <f t="shared" si="1"/>
        <v>17</v>
      </c>
      <c r="W16" s="37">
        <f t="shared" si="2"/>
        <v>21</v>
      </c>
      <c r="X16" s="37">
        <f t="shared" si="3"/>
        <v>20</v>
      </c>
      <c r="Y16" s="37">
        <f t="shared" si="4"/>
        <v>20</v>
      </c>
      <c r="Z16" s="37">
        <f t="shared" si="5"/>
        <v>15</v>
      </c>
      <c r="AB16" s="38">
        <f t="shared" si="6"/>
        <v>0.18819444444444444</v>
      </c>
      <c r="AC16" s="38">
        <f t="shared" si="7"/>
        <v>0.2076388888888889</v>
      </c>
      <c r="AD16" s="38">
        <f t="shared" si="8"/>
        <v>0.16805555555555554</v>
      </c>
      <c r="AE16" s="38">
        <f t="shared" si="9"/>
        <v>0.15208333333333332</v>
      </c>
      <c r="AF16" s="38">
        <f t="shared" si="10"/>
        <v>0.16111111111111112</v>
      </c>
      <c r="AG16" s="38">
        <f t="shared" si="11"/>
        <v>0.19999999999999998</v>
      </c>
    </row>
    <row r="17" spans="1:33" ht="25.5" customHeight="1">
      <c r="A17" s="29">
        <v>8</v>
      </c>
      <c r="B17" s="1">
        <v>250</v>
      </c>
      <c r="C17" s="56" t="s">
        <v>43</v>
      </c>
      <c r="D17" s="2">
        <v>20</v>
      </c>
      <c r="E17" s="3">
        <v>0.2222222222222222</v>
      </c>
      <c r="F17" s="2">
        <v>8</v>
      </c>
      <c r="G17" s="3">
        <v>0.21180555555555555</v>
      </c>
      <c r="H17" s="2">
        <v>12</v>
      </c>
      <c r="I17" s="3">
        <v>0.21041666666666667</v>
      </c>
      <c r="J17" s="2">
        <v>21</v>
      </c>
      <c r="K17" s="3">
        <v>0.23611111111111113</v>
      </c>
      <c r="L17" s="2">
        <v>19</v>
      </c>
      <c r="M17" s="3">
        <v>0.24722222222222223</v>
      </c>
      <c r="N17" s="2">
        <v>19</v>
      </c>
      <c r="O17" s="3">
        <v>0.23611111111111113</v>
      </c>
      <c r="P17" s="4">
        <f>SUM(D17,F17,H17,J17,L17,N17,)-MIN(D17,F17,H17,J17,L17,N17)</f>
        <v>91</v>
      </c>
      <c r="Q17" s="4"/>
      <c r="R17" s="5" t="s">
        <v>50</v>
      </c>
      <c r="S17" s="7">
        <v>5</v>
      </c>
      <c r="T17" s="28"/>
      <c r="U17" s="37"/>
      <c r="V17" s="37"/>
      <c r="W17" s="37"/>
      <c r="X17" s="37"/>
      <c r="Y17" s="37"/>
      <c r="Z17" s="37"/>
      <c r="AB17" s="38"/>
      <c r="AC17" s="38"/>
      <c r="AD17" s="38"/>
      <c r="AE17" s="38"/>
      <c r="AF17" s="38"/>
      <c r="AG17" s="38"/>
    </row>
    <row r="18" spans="1:33" ht="25.5" customHeight="1">
      <c r="A18" s="29">
        <v>9</v>
      </c>
      <c r="B18" s="1">
        <v>389</v>
      </c>
      <c r="C18" s="57" t="s">
        <v>58</v>
      </c>
      <c r="D18" s="2">
        <v>13</v>
      </c>
      <c r="E18" s="3">
        <v>0.1909722222222222</v>
      </c>
      <c r="F18" s="2">
        <v>18</v>
      </c>
      <c r="G18" s="3">
        <v>0.19166666666666665</v>
      </c>
      <c r="H18" s="2">
        <v>21</v>
      </c>
      <c r="I18" s="3">
        <v>0.20486111111111113</v>
      </c>
      <c r="J18" s="2">
        <v>18</v>
      </c>
      <c r="K18" s="3">
        <v>0.24097222222222223</v>
      </c>
      <c r="L18" s="2">
        <v>19</v>
      </c>
      <c r="M18" s="3">
        <v>0.19375</v>
      </c>
      <c r="N18" s="2">
        <v>11</v>
      </c>
      <c r="O18" s="3">
        <v>0.20138888888888887</v>
      </c>
      <c r="P18" s="4">
        <f>SUM(D18,F18,H18,J18,L18,N18,)-MIN(D18,F18,H18,J18,L18,N18)</f>
        <v>89</v>
      </c>
      <c r="Q18" s="4"/>
      <c r="R18" s="5" t="s">
        <v>50</v>
      </c>
      <c r="S18" s="7">
        <v>6</v>
      </c>
      <c r="T18" s="28"/>
      <c r="U18" s="37"/>
      <c r="V18" s="37"/>
      <c r="W18" s="37"/>
      <c r="X18" s="37"/>
      <c r="Y18" s="37"/>
      <c r="Z18" s="37"/>
      <c r="AB18" s="38"/>
      <c r="AC18" s="38"/>
      <c r="AD18" s="38"/>
      <c r="AE18" s="38"/>
      <c r="AF18" s="38"/>
      <c r="AG18" s="38"/>
    </row>
    <row r="19" spans="1:33" ht="25.5" customHeight="1">
      <c r="A19" s="29">
        <v>10</v>
      </c>
      <c r="B19" s="1" t="s">
        <v>26</v>
      </c>
      <c r="C19" s="58" t="s">
        <v>43</v>
      </c>
      <c r="D19" s="2">
        <v>13</v>
      </c>
      <c r="E19" s="3">
        <v>0.25</v>
      </c>
      <c r="F19" s="2">
        <v>15</v>
      </c>
      <c r="G19" s="3">
        <v>0.1909722222222222</v>
      </c>
      <c r="H19" s="2">
        <v>18</v>
      </c>
      <c r="I19" s="3">
        <v>0.25</v>
      </c>
      <c r="J19" s="2">
        <v>19</v>
      </c>
      <c r="K19" s="3">
        <v>0.2041666666666667</v>
      </c>
      <c r="L19" s="2">
        <v>17</v>
      </c>
      <c r="M19" s="3">
        <v>0.25</v>
      </c>
      <c r="N19" s="2">
        <v>9</v>
      </c>
      <c r="O19" s="3">
        <v>0.25</v>
      </c>
      <c r="P19" s="4">
        <f>SUM(D19,F19,H19,J19,L19,N19,)-MIN(D19,F19,H19,J19,L19,N19)</f>
        <v>82</v>
      </c>
      <c r="Q19" s="4"/>
      <c r="R19" s="5" t="s">
        <v>50</v>
      </c>
      <c r="S19" s="7">
        <v>7</v>
      </c>
      <c r="T19" s="28"/>
      <c r="U19" s="37"/>
      <c r="V19" s="37"/>
      <c r="W19" s="37"/>
      <c r="X19" s="37"/>
      <c r="Y19" s="37"/>
      <c r="Z19" s="37"/>
      <c r="AB19" s="38"/>
      <c r="AC19" s="38"/>
      <c r="AD19" s="38"/>
      <c r="AE19" s="38"/>
      <c r="AF19" s="38"/>
      <c r="AG19" s="38"/>
    </row>
    <row r="20" spans="1:33" ht="25.5" customHeight="1">
      <c r="A20" s="29">
        <v>11</v>
      </c>
      <c r="B20" s="1">
        <v>378</v>
      </c>
      <c r="C20" s="59" t="s">
        <v>59</v>
      </c>
      <c r="D20" s="2">
        <v>0</v>
      </c>
      <c r="E20" s="3">
        <v>0.2347222222222222</v>
      </c>
      <c r="F20" s="2">
        <v>8</v>
      </c>
      <c r="G20" s="3">
        <v>0.24027777777777778</v>
      </c>
      <c r="H20" s="2">
        <v>21</v>
      </c>
      <c r="I20" s="3">
        <v>0.23263888888888887</v>
      </c>
      <c r="J20" s="2">
        <v>20</v>
      </c>
      <c r="K20" s="3">
        <v>0.24097222222222223</v>
      </c>
      <c r="L20" s="2">
        <v>17</v>
      </c>
      <c r="M20" s="3">
        <v>0.23958333333333334</v>
      </c>
      <c r="N20" s="2">
        <v>14</v>
      </c>
      <c r="O20" s="3">
        <v>0.25</v>
      </c>
      <c r="P20" s="4">
        <f>SUM(D20,F20,H20,J20,L20,N20,)-MIN(D20,F20,H20,J20,L20,N20)</f>
        <v>80</v>
      </c>
      <c r="Q20" s="4"/>
      <c r="R20" s="5" t="s">
        <v>50</v>
      </c>
      <c r="S20" s="7">
        <v>8</v>
      </c>
      <c r="T20" s="28"/>
      <c r="U20" s="37"/>
      <c r="V20" s="37"/>
      <c r="W20" s="37"/>
      <c r="X20" s="37"/>
      <c r="Y20" s="37"/>
      <c r="Z20" s="37"/>
      <c r="AB20" s="38"/>
      <c r="AC20" s="38"/>
      <c r="AD20" s="38"/>
      <c r="AE20" s="38"/>
      <c r="AF20" s="38"/>
      <c r="AG20" s="38"/>
    </row>
    <row r="21" spans="1:33" ht="25.5" customHeight="1">
      <c r="A21" s="29">
        <v>12</v>
      </c>
      <c r="B21" s="1">
        <v>551</v>
      </c>
      <c r="C21" s="60" t="s">
        <v>45</v>
      </c>
      <c r="D21" s="2">
        <v>0</v>
      </c>
      <c r="E21" s="3">
        <v>0.2354166666666667</v>
      </c>
      <c r="F21" s="2">
        <v>15</v>
      </c>
      <c r="G21" s="3">
        <v>0.25</v>
      </c>
      <c r="H21" s="2">
        <v>19</v>
      </c>
      <c r="I21" s="3">
        <v>0.2076388888888889</v>
      </c>
      <c r="J21" s="2">
        <v>19</v>
      </c>
      <c r="K21" s="3">
        <v>0.22847222222222222</v>
      </c>
      <c r="L21" s="2">
        <v>17</v>
      </c>
      <c r="M21" s="3">
        <v>0.20694444444444446</v>
      </c>
      <c r="N21" s="2">
        <v>4</v>
      </c>
      <c r="O21" s="3">
        <v>0.23958333333333334</v>
      </c>
      <c r="P21" s="4">
        <f>SUM(D21,F21,H21,J21,L21,N21,)-MIN(D21,F21,H21,J21,L21,N21)</f>
        <v>74</v>
      </c>
      <c r="Q21" s="4"/>
      <c r="R21" s="5" t="s">
        <v>50</v>
      </c>
      <c r="S21" s="7">
        <v>9</v>
      </c>
      <c r="T21" s="28"/>
      <c r="U21" s="37">
        <f t="shared" si="0"/>
        <v>0</v>
      </c>
      <c r="V21" s="37">
        <f t="shared" si="1"/>
        <v>15</v>
      </c>
      <c r="W21" s="37">
        <f t="shared" si="2"/>
        <v>19</v>
      </c>
      <c r="X21" s="37">
        <f t="shared" si="3"/>
        <v>19</v>
      </c>
      <c r="Y21" s="37">
        <f t="shared" si="4"/>
        <v>17</v>
      </c>
      <c r="Z21" s="37">
        <f t="shared" si="5"/>
        <v>4</v>
      </c>
      <c r="AB21" s="38">
        <f t="shared" si="6"/>
        <v>0.2354166666666667</v>
      </c>
      <c r="AC21" s="38">
        <f t="shared" si="7"/>
        <v>0.25</v>
      </c>
      <c r="AD21" s="38">
        <f t="shared" si="8"/>
        <v>0.2076388888888889</v>
      </c>
      <c r="AE21" s="38">
        <f t="shared" si="9"/>
        <v>0.22847222222222222</v>
      </c>
      <c r="AF21" s="38">
        <f t="shared" si="10"/>
        <v>0.20694444444444446</v>
      </c>
      <c r="AG21" s="38">
        <f t="shared" si="11"/>
        <v>0.23958333333333334</v>
      </c>
    </row>
    <row r="22" spans="1:33" ht="25.5" customHeight="1">
      <c r="A22" s="29">
        <v>13</v>
      </c>
      <c r="B22" s="1">
        <v>381</v>
      </c>
      <c r="C22" s="61" t="s">
        <v>60</v>
      </c>
      <c r="D22" s="2">
        <v>11</v>
      </c>
      <c r="E22" s="3">
        <v>0.1798611111111111</v>
      </c>
      <c r="F22" s="2">
        <v>15</v>
      </c>
      <c r="G22" s="3">
        <v>0.25</v>
      </c>
      <c r="H22" s="2">
        <v>5</v>
      </c>
      <c r="I22" s="3">
        <v>0.21319444444444444</v>
      </c>
      <c r="J22" s="2">
        <v>18</v>
      </c>
      <c r="K22" s="3">
        <v>0.20138888888888887</v>
      </c>
      <c r="L22" s="2">
        <v>4</v>
      </c>
      <c r="M22" s="3">
        <v>0.2222222222222222</v>
      </c>
      <c r="N22" s="2">
        <v>19</v>
      </c>
      <c r="O22" s="3">
        <v>0.225</v>
      </c>
      <c r="P22" s="4">
        <f>SUM(D22,F22,H22,J22,L22,N22,)-MIN(D22,F22,H22,J22,L22,N22)</f>
        <v>68</v>
      </c>
      <c r="Q22" s="4"/>
      <c r="R22" s="5" t="s">
        <v>50</v>
      </c>
      <c r="S22" s="7">
        <v>10</v>
      </c>
      <c r="T22" s="28"/>
      <c r="U22" s="37">
        <f t="shared" si="0"/>
        <v>11</v>
      </c>
      <c r="V22" s="37">
        <f t="shared" si="1"/>
        <v>15</v>
      </c>
      <c r="W22" s="37">
        <f t="shared" si="2"/>
        <v>5</v>
      </c>
      <c r="X22" s="37">
        <f t="shared" si="3"/>
        <v>18</v>
      </c>
      <c r="Y22" s="37">
        <f t="shared" si="4"/>
        <v>4</v>
      </c>
      <c r="Z22" s="37">
        <f t="shared" si="5"/>
        <v>19</v>
      </c>
      <c r="AB22" s="38">
        <f t="shared" si="6"/>
        <v>0.1798611111111111</v>
      </c>
      <c r="AC22" s="38">
        <f t="shared" si="7"/>
        <v>0.25</v>
      </c>
      <c r="AD22" s="38">
        <f t="shared" si="8"/>
        <v>0.21319444444444444</v>
      </c>
      <c r="AE22" s="38">
        <f t="shared" si="9"/>
        <v>0.20138888888888887</v>
      </c>
      <c r="AF22" s="38">
        <f t="shared" si="10"/>
        <v>0.2222222222222222</v>
      </c>
      <c r="AG22" s="38">
        <f t="shared" si="11"/>
        <v>0.225</v>
      </c>
    </row>
    <row r="23" spans="1:33" ht="25.5" customHeight="1">
      <c r="A23" s="29">
        <v>14</v>
      </c>
      <c r="B23" s="1" t="s">
        <v>12</v>
      </c>
      <c r="C23" s="55" t="s">
        <v>57</v>
      </c>
      <c r="D23" s="2">
        <v>21</v>
      </c>
      <c r="E23" s="3">
        <v>0.18611111111111112</v>
      </c>
      <c r="F23" s="2">
        <v>14</v>
      </c>
      <c r="G23" s="3">
        <v>0.15972222222222224</v>
      </c>
      <c r="H23" s="2">
        <v>7</v>
      </c>
      <c r="I23" s="3">
        <v>0.13055555555555556</v>
      </c>
      <c r="J23" s="2">
        <v>8</v>
      </c>
      <c r="K23" s="3">
        <v>0.16944444444444443</v>
      </c>
      <c r="L23" s="2">
        <v>15</v>
      </c>
      <c r="M23" s="3">
        <v>0.1798611111111111</v>
      </c>
      <c r="N23" s="2">
        <v>9</v>
      </c>
      <c r="O23" s="3">
        <v>0.18680555555555556</v>
      </c>
      <c r="P23" s="4">
        <f>SUM(D23,F23,H23,J23,L23,N23,)-MIN(D23,F23,H23,J23,L23,N23)</f>
        <v>67</v>
      </c>
      <c r="Q23" s="4"/>
      <c r="R23" s="5" t="s">
        <v>50</v>
      </c>
      <c r="S23" s="7">
        <v>11</v>
      </c>
      <c r="T23" s="28"/>
      <c r="U23" s="37">
        <f t="shared" si="0"/>
        <v>21</v>
      </c>
      <c r="V23" s="37">
        <f t="shared" si="1"/>
        <v>14</v>
      </c>
      <c r="W23" s="37">
        <f t="shared" si="2"/>
        <v>7</v>
      </c>
      <c r="X23" s="37">
        <f t="shared" si="3"/>
        <v>8</v>
      </c>
      <c r="Y23" s="37">
        <f t="shared" si="4"/>
        <v>15</v>
      </c>
      <c r="Z23" s="37">
        <f t="shared" si="5"/>
        <v>9</v>
      </c>
      <c r="AB23" s="38">
        <f t="shared" si="6"/>
        <v>0.18611111111111112</v>
      </c>
      <c r="AC23" s="38">
        <f t="shared" si="7"/>
        <v>0.15972222222222224</v>
      </c>
      <c r="AD23" s="38">
        <f t="shared" si="8"/>
        <v>0.13055555555555556</v>
      </c>
      <c r="AE23" s="38">
        <f t="shared" si="9"/>
        <v>0.16944444444444443</v>
      </c>
      <c r="AF23" s="38">
        <f t="shared" si="10"/>
        <v>0.1798611111111111</v>
      </c>
      <c r="AG23" s="38">
        <f t="shared" si="11"/>
        <v>0.18680555555555556</v>
      </c>
    </row>
    <row r="24" spans="1:33" ht="25.5" customHeight="1">
      <c r="A24" s="29">
        <v>15</v>
      </c>
      <c r="B24" s="1">
        <v>538</v>
      </c>
      <c r="C24" s="62" t="s">
        <v>40</v>
      </c>
      <c r="D24" s="2">
        <v>2</v>
      </c>
      <c r="E24" s="3">
        <v>0.25</v>
      </c>
      <c r="F24" s="2">
        <v>21</v>
      </c>
      <c r="G24" s="3">
        <v>0.2388888888888889</v>
      </c>
      <c r="H24" s="2">
        <v>11</v>
      </c>
      <c r="I24" s="3">
        <v>0.25</v>
      </c>
      <c r="J24" s="2">
        <v>20</v>
      </c>
      <c r="K24" s="3">
        <v>0.2298611111111111</v>
      </c>
      <c r="L24" s="2">
        <v>8</v>
      </c>
      <c r="M24" s="3">
        <v>0.25</v>
      </c>
      <c r="N24" s="2">
        <v>0</v>
      </c>
      <c r="O24" s="3">
        <v>0</v>
      </c>
      <c r="P24" s="4">
        <f>SUM(D24,F24,H24,J24,L24,N24,)-MIN(D24,F24,H24,J24,L24,N24)</f>
        <v>62</v>
      </c>
      <c r="Q24" s="4"/>
      <c r="R24" s="5" t="s">
        <v>50</v>
      </c>
      <c r="S24" s="7">
        <v>12</v>
      </c>
      <c r="T24" s="28"/>
      <c r="U24" s="37">
        <f t="shared" si="0"/>
        <v>2</v>
      </c>
      <c r="V24" s="37">
        <f t="shared" si="1"/>
        <v>21</v>
      </c>
      <c r="W24" s="37">
        <f t="shared" si="2"/>
        <v>11</v>
      </c>
      <c r="X24" s="37">
        <f t="shared" si="3"/>
        <v>20</v>
      </c>
      <c r="Y24" s="37">
        <f t="shared" si="4"/>
        <v>8</v>
      </c>
      <c r="Z24" s="37">
        <f t="shared" si="5"/>
        <v>0</v>
      </c>
      <c r="AB24" s="38">
        <f t="shared" si="6"/>
        <v>0.25</v>
      </c>
      <c r="AC24" s="38">
        <f t="shared" si="7"/>
        <v>0.2388888888888889</v>
      </c>
      <c r="AD24" s="38">
        <f t="shared" si="8"/>
        <v>0.25</v>
      </c>
      <c r="AE24" s="38">
        <f t="shared" si="9"/>
        <v>0.2298611111111111</v>
      </c>
      <c r="AF24" s="38">
        <f t="shared" si="10"/>
        <v>0.25</v>
      </c>
      <c r="AG24" s="38">
        <f t="shared" si="11"/>
        <v>0</v>
      </c>
    </row>
    <row r="25" spans="1:19" ht="25.5" customHeight="1">
      <c r="A25" s="29">
        <v>16</v>
      </c>
      <c r="B25" s="1">
        <v>249</v>
      </c>
      <c r="C25" s="63" t="s">
        <v>47</v>
      </c>
      <c r="D25" s="2">
        <v>14</v>
      </c>
      <c r="E25" s="3">
        <v>0.25</v>
      </c>
      <c r="F25" s="2">
        <v>19</v>
      </c>
      <c r="G25" s="3">
        <v>0.1826388888888889</v>
      </c>
      <c r="H25" s="2">
        <v>4</v>
      </c>
      <c r="I25" s="3">
        <v>0.24861111111111112</v>
      </c>
      <c r="J25" s="2">
        <v>21</v>
      </c>
      <c r="K25" s="3">
        <v>0.21458333333333335</v>
      </c>
      <c r="L25" s="2">
        <v>0</v>
      </c>
      <c r="M25" s="3">
        <v>0.25</v>
      </c>
      <c r="N25" s="2">
        <v>0</v>
      </c>
      <c r="O25" s="3">
        <v>0</v>
      </c>
      <c r="P25" s="4">
        <f>SUM(D25,F25,H25,J25,L25,N25,)-MIN(D25,F25,H25,J25,L25,N25)</f>
        <v>58</v>
      </c>
      <c r="Q25" s="4"/>
      <c r="R25" s="5" t="s">
        <v>50</v>
      </c>
      <c r="S25" s="7">
        <v>13</v>
      </c>
    </row>
    <row r="26" ht="9.75" customHeight="1"/>
    <row r="27" spans="1:19" ht="12.75" customHeight="1">
      <c r="A27" s="10" t="s">
        <v>52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ht="13.5" customHeight="1"/>
    <row r="29" spans="1:19" ht="12.75" customHeight="1">
      <c r="A29" s="10" t="s">
        <v>51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</sheetData>
  <sheetProtection/>
  <mergeCells count="23">
    <mergeCell ref="A27:S27"/>
    <mergeCell ref="A29:S29"/>
    <mergeCell ref="R7:R9"/>
    <mergeCell ref="S7:S9"/>
    <mergeCell ref="D8:E8"/>
    <mergeCell ref="F8:G8"/>
    <mergeCell ref="H8:I8"/>
    <mergeCell ref="J8:K8"/>
    <mergeCell ref="L8:M8"/>
    <mergeCell ref="N8:O8"/>
    <mergeCell ref="A7:A9"/>
    <mergeCell ref="B7:B9"/>
    <mergeCell ref="C7:C9"/>
    <mergeCell ref="D7:O7"/>
    <mergeCell ref="P7:P9"/>
    <mergeCell ref="Q7:Q8"/>
    <mergeCell ref="A1:S1"/>
    <mergeCell ref="A2:S2"/>
    <mergeCell ref="A3:S3"/>
    <mergeCell ref="A4:S4"/>
    <mergeCell ref="A5:S5"/>
    <mergeCell ref="A6:C6"/>
    <mergeCell ref="N6:S6"/>
  </mergeCells>
  <printOptions/>
  <pageMargins left="0.28" right="0.25" top="0.75" bottom="0.75" header="0.3" footer="0.3"/>
  <pageSetup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2"/>
  <sheetViews>
    <sheetView view="pageBreakPreview" zoomScaleNormal="130" zoomScaleSheetLayoutView="100" workbookViewId="0" topLeftCell="A1">
      <selection activeCell="P11" sqref="P11"/>
    </sheetView>
  </sheetViews>
  <sheetFormatPr defaultColWidth="9.00390625" defaultRowHeight="12.75"/>
  <cols>
    <col min="1" max="1" width="6.00390625" style="64" customWidth="1"/>
    <col min="2" max="2" width="7.375" style="64" bestFit="1" customWidth="1"/>
    <col min="3" max="3" width="20.625" style="64" customWidth="1"/>
    <col min="4" max="4" width="8.00390625" style="64" bestFit="1" customWidth="1"/>
    <col min="5" max="5" width="9.25390625" style="64" bestFit="1" customWidth="1"/>
    <col min="6" max="6" width="8.00390625" style="64" bestFit="1" customWidth="1"/>
    <col min="7" max="7" width="9.25390625" style="64" bestFit="1" customWidth="1"/>
    <col min="8" max="8" width="8.00390625" style="64" customWidth="1"/>
    <col min="9" max="9" width="9.25390625" style="64" customWidth="1"/>
    <col min="10" max="10" width="8.00390625" style="64" customWidth="1"/>
    <col min="11" max="11" width="9.25390625" style="64" customWidth="1"/>
    <col min="12" max="12" width="8.00390625" style="64" customWidth="1"/>
    <col min="13" max="13" width="9.25390625" style="64" customWidth="1"/>
    <col min="14" max="14" width="8.00390625" style="64" customWidth="1"/>
    <col min="15" max="15" width="9.25390625" style="64" customWidth="1"/>
    <col min="16" max="16" width="13.875" style="64" customWidth="1"/>
    <col min="17" max="17" width="13.00390625" style="64" hidden="1" customWidth="1"/>
    <col min="18" max="18" width="12.00390625" style="64" customWidth="1"/>
    <col min="19" max="19" width="8.625" style="67" customWidth="1"/>
    <col min="20" max="20" width="9.125" style="64" customWidth="1"/>
    <col min="21" max="26" width="0" style="64" hidden="1" customWidth="1"/>
    <col min="27" max="27" width="9.125" style="64" customWidth="1"/>
    <col min="28" max="33" width="0" style="64" hidden="1" customWidth="1"/>
    <col min="34" max="16384" width="9.125" style="64" customWidth="1"/>
  </cols>
  <sheetData>
    <row r="1" spans="1:19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3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2.75" customHeight="1">
      <c r="A6" s="11" t="s">
        <v>19</v>
      </c>
      <c r="B6" s="11"/>
      <c r="C6" s="11"/>
      <c r="D6" s="68"/>
      <c r="E6" s="68"/>
      <c r="F6" s="68"/>
      <c r="G6" s="68"/>
      <c r="H6" s="68"/>
      <c r="I6" s="68"/>
      <c r="N6" s="11" t="s">
        <v>18</v>
      </c>
      <c r="O6" s="11"/>
      <c r="P6" s="11"/>
      <c r="Q6" s="11"/>
      <c r="R6" s="11"/>
      <c r="S6" s="11"/>
    </row>
    <row r="7" spans="1:19" ht="12.75" customHeight="1">
      <c r="A7" s="13" t="s">
        <v>3</v>
      </c>
      <c r="B7" s="14" t="s">
        <v>4</v>
      </c>
      <c r="C7" s="14" t="s">
        <v>17</v>
      </c>
      <c r="D7" s="15" t="s">
        <v>5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 t="s">
        <v>13</v>
      </c>
      <c r="Q7" s="18" t="s">
        <v>6</v>
      </c>
      <c r="R7" s="14" t="s">
        <v>16</v>
      </c>
      <c r="S7" s="19" t="s">
        <v>7</v>
      </c>
    </row>
    <row r="8" spans="1:19" ht="23.25" customHeight="1">
      <c r="A8" s="20"/>
      <c r="B8" s="21"/>
      <c r="C8" s="21"/>
      <c r="D8" s="15">
        <v>1</v>
      </c>
      <c r="E8" s="17"/>
      <c r="F8" s="15">
        <v>2</v>
      </c>
      <c r="G8" s="17"/>
      <c r="H8" s="15">
        <v>3</v>
      </c>
      <c r="I8" s="17"/>
      <c r="J8" s="15">
        <v>4</v>
      </c>
      <c r="K8" s="17"/>
      <c r="L8" s="15">
        <v>5</v>
      </c>
      <c r="M8" s="17"/>
      <c r="N8" s="15">
        <v>6</v>
      </c>
      <c r="O8" s="17"/>
      <c r="P8" s="21"/>
      <c r="Q8" s="18"/>
      <c r="R8" s="21"/>
      <c r="S8" s="22"/>
    </row>
    <row r="9" spans="1:21" ht="26.25" customHeight="1">
      <c r="A9" s="23"/>
      <c r="B9" s="24"/>
      <c r="C9" s="24"/>
      <c r="D9" s="25" t="s">
        <v>14</v>
      </c>
      <c r="E9" s="25" t="s">
        <v>15</v>
      </c>
      <c r="F9" s="25" t="s">
        <v>14</v>
      </c>
      <c r="G9" s="25" t="s">
        <v>15</v>
      </c>
      <c r="H9" s="25" t="s">
        <v>14</v>
      </c>
      <c r="I9" s="25" t="s">
        <v>15</v>
      </c>
      <c r="J9" s="25" t="s">
        <v>14</v>
      </c>
      <c r="K9" s="25" t="s">
        <v>15</v>
      </c>
      <c r="L9" s="25" t="s">
        <v>14</v>
      </c>
      <c r="M9" s="25" t="s">
        <v>15</v>
      </c>
      <c r="N9" s="25" t="s">
        <v>14</v>
      </c>
      <c r="O9" s="25" t="s">
        <v>15</v>
      </c>
      <c r="P9" s="24"/>
      <c r="Q9" s="66"/>
      <c r="R9" s="24"/>
      <c r="S9" s="27"/>
      <c r="T9" s="28"/>
      <c r="U9" s="68"/>
    </row>
    <row r="10" spans="1:33" ht="25.5" customHeight="1">
      <c r="A10" s="29">
        <v>1</v>
      </c>
      <c r="B10" s="31" t="s">
        <v>21</v>
      </c>
      <c r="C10" s="65" t="s">
        <v>62</v>
      </c>
      <c r="D10" s="32">
        <v>20</v>
      </c>
      <c r="E10" s="33">
        <v>0.18958333333333333</v>
      </c>
      <c r="F10" s="32">
        <v>21</v>
      </c>
      <c r="G10" s="33">
        <v>0.15902777777777777</v>
      </c>
      <c r="H10" s="32">
        <v>20</v>
      </c>
      <c r="I10" s="33">
        <v>0.16874999999999998</v>
      </c>
      <c r="J10" s="32">
        <v>21</v>
      </c>
      <c r="K10" s="33">
        <v>0.16666666666666666</v>
      </c>
      <c r="L10" s="32">
        <v>20</v>
      </c>
      <c r="M10" s="33">
        <v>0.17777777777777778</v>
      </c>
      <c r="N10" s="32">
        <v>21</v>
      </c>
      <c r="O10" s="33">
        <v>0.16458333333333333</v>
      </c>
      <c r="P10" s="34">
        <f aca="true" t="shared" si="0" ref="P10:P18">SUM(D10,F10,H10,J10,L10,N10,)-MIN(D10,F10,H10,J10,L10,N10)</f>
        <v>103</v>
      </c>
      <c r="Q10" s="34"/>
      <c r="R10" s="35" t="s">
        <v>50</v>
      </c>
      <c r="S10" s="36" t="s">
        <v>34</v>
      </c>
      <c r="T10" s="28"/>
      <c r="U10" s="37">
        <f>D10</f>
        <v>20</v>
      </c>
      <c r="V10" s="37">
        <f>F10</f>
        <v>21</v>
      </c>
      <c r="W10" s="37">
        <f>H10</f>
        <v>20</v>
      </c>
      <c r="X10" s="37">
        <f>J10</f>
        <v>21</v>
      </c>
      <c r="Y10" s="37">
        <f>L10</f>
        <v>20</v>
      </c>
      <c r="Z10" s="37">
        <f>N10</f>
        <v>21</v>
      </c>
      <c r="AB10" s="38">
        <f>E10</f>
        <v>0.18958333333333333</v>
      </c>
      <c r="AC10" s="38">
        <f>G10</f>
        <v>0.15902777777777777</v>
      </c>
      <c r="AD10" s="38">
        <f>I10</f>
        <v>0.16874999999999998</v>
      </c>
      <c r="AE10" s="38">
        <f>K10</f>
        <v>0.16666666666666666</v>
      </c>
      <c r="AF10" s="38">
        <f>M10</f>
        <v>0.17777777777777778</v>
      </c>
      <c r="AG10" s="38">
        <f>O10</f>
        <v>0.16458333333333333</v>
      </c>
    </row>
    <row r="11" spans="1:33" ht="25.5" customHeight="1">
      <c r="A11" s="29">
        <v>2</v>
      </c>
      <c r="B11" s="31" t="s">
        <v>20</v>
      </c>
      <c r="C11" s="65" t="s">
        <v>62</v>
      </c>
      <c r="D11" s="32">
        <v>20</v>
      </c>
      <c r="E11" s="33">
        <v>0.20625000000000002</v>
      </c>
      <c r="F11" s="32">
        <v>21</v>
      </c>
      <c r="G11" s="33">
        <v>0.1625</v>
      </c>
      <c r="H11" s="32">
        <v>20</v>
      </c>
      <c r="I11" s="33">
        <v>0.16666666666666666</v>
      </c>
      <c r="J11" s="32">
        <v>21</v>
      </c>
      <c r="K11" s="33">
        <v>0.15625</v>
      </c>
      <c r="L11" s="32">
        <v>20</v>
      </c>
      <c r="M11" s="33">
        <v>0.18055555555555555</v>
      </c>
      <c r="N11" s="32">
        <v>0</v>
      </c>
      <c r="O11" s="33">
        <v>0</v>
      </c>
      <c r="P11" s="34">
        <f t="shared" si="0"/>
        <v>102</v>
      </c>
      <c r="Q11" s="34"/>
      <c r="R11" s="35" t="s">
        <v>50</v>
      </c>
      <c r="S11" s="36" t="s">
        <v>35</v>
      </c>
      <c r="T11" s="28"/>
      <c r="U11" s="37">
        <f aca="true" t="shared" si="1" ref="U11:U16">D11</f>
        <v>20</v>
      </c>
      <c r="V11" s="37">
        <f aca="true" t="shared" si="2" ref="V11:V16">F11</f>
        <v>21</v>
      </c>
      <c r="W11" s="37">
        <f aca="true" t="shared" si="3" ref="W11:W16">H11</f>
        <v>20</v>
      </c>
      <c r="X11" s="37">
        <f aca="true" t="shared" si="4" ref="X11:X16">J11</f>
        <v>21</v>
      </c>
      <c r="Y11" s="37">
        <f aca="true" t="shared" si="5" ref="Y11:Y16">L11</f>
        <v>20</v>
      </c>
      <c r="Z11" s="37">
        <f aca="true" t="shared" si="6" ref="Z11:Z16">N11</f>
        <v>0</v>
      </c>
      <c r="AB11" s="38">
        <f aca="true" t="shared" si="7" ref="AB11:AB16">E11</f>
        <v>0.20625000000000002</v>
      </c>
      <c r="AC11" s="38">
        <f aca="true" t="shared" si="8" ref="AC11:AC16">G11</f>
        <v>0.1625</v>
      </c>
      <c r="AD11" s="38">
        <f aca="true" t="shared" si="9" ref="AD11:AD16">I11</f>
        <v>0.16666666666666666</v>
      </c>
      <c r="AE11" s="38">
        <f aca="true" t="shared" si="10" ref="AE11:AE16">K11</f>
        <v>0.15625</v>
      </c>
      <c r="AF11" s="38">
        <f aca="true" t="shared" si="11" ref="AF11:AF16">M11</f>
        <v>0.18055555555555555</v>
      </c>
      <c r="AG11" s="38">
        <f aca="true" t="shared" si="12" ref="AG11:AG16">O11</f>
        <v>0</v>
      </c>
    </row>
    <row r="12" spans="1:33" ht="25.5" customHeight="1">
      <c r="A12" s="29">
        <v>3</v>
      </c>
      <c r="B12" s="30">
        <v>551</v>
      </c>
      <c r="C12" s="65" t="s">
        <v>45</v>
      </c>
      <c r="D12" s="32">
        <v>19</v>
      </c>
      <c r="E12" s="33">
        <v>0.24791666666666667</v>
      </c>
      <c r="F12" s="32">
        <v>20</v>
      </c>
      <c r="G12" s="33">
        <v>0.22847222222222222</v>
      </c>
      <c r="H12" s="32">
        <v>20</v>
      </c>
      <c r="I12" s="33">
        <v>0.22708333333333333</v>
      </c>
      <c r="J12" s="32">
        <v>20</v>
      </c>
      <c r="K12" s="33">
        <v>0.18333333333333335</v>
      </c>
      <c r="L12" s="32">
        <v>20</v>
      </c>
      <c r="M12" s="33">
        <v>0.1826388888888889</v>
      </c>
      <c r="N12" s="32">
        <v>21</v>
      </c>
      <c r="O12" s="33">
        <v>0.17777777777777778</v>
      </c>
      <c r="P12" s="34">
        <f t="shared" si="0"/>
        <v>101</v>
      </c>
      <c r="Q12" s="34"/>
      <c r="R12" s="39" t="s">
        <v>33</v>
      </c>
      <c r="S12" s="36" t="s">
        <v>27</v>
      </c>
      <c r="T12" s="28"/>
      <c r="U12" s="37">
        <f t="shared" si="1"/>
        <v>19</v>
      </c>
      <c r="V12" s="37">
        <f t="shared" si="2"/>
        <v>20</v>
      </c>
      <c r="W12" s="37">
        <f t="shared" si="3"/>
        <v>20</v>
      </c>
      <c r="X12" s="37">
        <f t="shared" si="4"/>
        <v>20</v>
      </c>
      <c r="Y12" s="37">
        <f t="shared" si="5"/>
        <v>20</v>
      </c>
      <c r="Z12" s="37">
        <f t="shared" si="6"/>
        <v>21</v>
      </c>
      <c r="AB12" s="38">
        <f t="shared" si="7"/>
        <v>0.24791666666666667</v>
      </c>
      <c r="AC12" s="38">
        <f t="shared" si="8"/>
        <v>0.22847222222222222</v>
      </c>
      <c r="AD12" s="38">
        <f t="shared" si="9"/>
        <v>0.22708333333333333</v>
      </c>
      <c r="AE12" s="38">
        <f t="shared" si="10"/>
        <v>0.18333333333333335</v>
      </c>
      <c r="AF12" s="38">
        <f t="shared" si="11"/>
        <v>0.1826388888888889</v>
      </c>
      <c r="AG12" s="38">
        <f t="shared" si="12"/>
        <v>0.17777777777777778</v>
      </c>
    </row>
    <row r="13" spans="1:33" ht="25.5" customHeight="1">
      <c r="A13" s="29">
        <v>4</v>
      </c>
      <c r="B13" s="31">
        <v>538</v>
      </c>
      <c r="C13" s="65" t="s">
        <v>40</v>
      </c>
      <c r="D13" s="32">
        <v>19</v>
      </c>
      <c r="E13" s="33">
        <v>0.25</v>
      </c>
      <c r="F13" s="32">
        <v>20</v>
      </c>
      <c r="G13" s="33">
        <v>0.25</v>
      </c>
      <c r="H13" s="32">
        <v>20</v>
      </c>
      <c r="I13" s="33">
        <v>0.24791666666666667</v>
      </c>
      <c r="J13" s="32">
        <v>21</v>
      </c>
      <c r="K13" s="33">
        <v>0.1986111111111111</v>
      </c>
      <c r="L13" s="32">
        <v>21</v>
      </c>
      <c r="M13" s="33">
        <v>0.25</v>
      </c>
      <c r="N13" s="32">
        <v>12</v>
      </c>
      <c r="O13" s="33">
        <v>0.19930555555555554</v>
      </c>
      <c r="P13" s="34">
        <f t="shared" si="0"/>
        <v>101</v>
      </c>
      <c r="Q13" s="34"/>
      <c r="R13" s="39" t="s">
        <v>32</v>
      </c>
      <c r="S13" s="36" t="s">
        <v>28</v>
      </c>
      <c r="T13" s="28"/>
      <c r="U13" s="37">
        <f t="shared" si="1"/>
        <v>19</v>
      </c>
      <c r="V13" s="37">
        <f t="shared" si="2"/>
        <v>20</v>
      </c>
      <c r="W13" s="37">
        <f t="shared" si="3"/>
        <v>20</v>
      </c>
      <c r="X13" s="37">
        <f t="shared" si="4"/>
        <v>21</v>
      </c>
      <c r="Y13" s="37">
        <f t="shared" si="5"/>
        <v>21</v>
      </c>
      <c r="Z13" s="37">
        <f t="shared" si="6"/>
        <v>12</v>
      </c>
      <c r="AB13" s="38">
        <f t="shared" si="7"/>
        <v>0.25</v>
      </c>
      <c r="AC13" s="38">
        <f t="shared" si="8"/>
        <v>0.25</v>
      </c>
      <c r="AD13" s="38">
        <f t="shared" si="9"/>
        <v>0.24791666666666667</v>
      </c>
      <c r="AE13" s="38">
        <f t="shared" si="10"/>
        <v>0.1986111111111111</v>
      </c>
      <c r="AF13" s="38">
        <f t="shared" si="11"/>
        <v>0.25</v>
      </c>
      <c r="AG13" s="38">
        <f t="shared" si="12"/>
        <v>0.19930555555555554</v>
      </c>
    </row>
    <row r="14" spans="1:33" ht="25.5" customHeight="1">
      <c r="A14" s="29">
        <v>5</v>
      </c>
      <c r="B14" s="31">
        <v>377</v>
      </c>
      <c r="C14" s="65" t="s">
        <v>41</v>
      </c>
      <c r="D14" s="32">
        <v>7</v>
      </c>
      <c r="E14" s="33">
        <v>0.2034722222222222</v>
      </c>
      <c r="F14" s="32">
        <v>18</v>
      </c>
      <c r="G14" s="33">
        <v>0.18541666666666667</v>
      </c>
      <c r="H14" s="32">
        <v>21</v>
      </c>
      <c r="I14" s="33">
        <v>0.1840277777777778</v>
      </c>
      <c r="J14" s="32">
        <v>21</v>
      </c>
      <c r="K14" s="33">
        <v>0.19236111111111112</v>
      </c>
      <c r="L14" s="32">
        <v>16</v>
      </c>
      <c r="M14" s="33">
        <v>0.2034722222222222</v>
      </c>
      <c r="N14" s="32">
        <v>19</v>
      </c>
      <c r="O14" s="33">
        <v>0.22777777777777777</v>
      </c>
      <c r="P14" s="34">
        <f t="shared" si="0"/>
        <v>95</v>
      </c>
      <c r="Q14" s="34"/>
      <c r="R14" s="35" t="s">
        <v>50</v>
      </c>
      <c r="S14" s="36" t="s">
        <v>29</v>
      </c>
      <c r="T14" s="28"/>
      <c r="U14" s="37">
        <f t="shared" si="1"/>
        <v>7</v>
      </c>
      <c r="V14" s="37">
        <f t="shared" si="2"/>
        <v>18</v>
      </c>
      <c r="W14" s="37">
        <f t="shared" si="3"/>
        <v>21</v>
      </c>
      <c r="X14" s="37">
        <f t="shared" si="4"/>
        <v>21</v>
      </c>
      <c r="Y14" s="37">
        <f t="shared" si="5"/>
        <v>16</v>
      </c>
      <c r="Z14" s="37">
        <f t="shared" si="6"/>
        <v>19</v>
      </c>
      <c r="AB14" s="38">
        <f t="shared" si="7"/>
        <v>0.2034722222222222</v>
      </c>
      <c r="AC14" s="38">
        <f t="shared" si="8"/>
        <v>0.18541666666666667</v>
      </c>
      <c r="AD14" s="38">
        <f t="shared" si="9"/>
        <v>0.1840277777777778</v>
      </c>
      <c r="AE14" s="38">
        <f t="shared" si="10"/>
        <v>0.19236111111111112</v>
      </c>
      <c r="AF14" s="38">
        <f t="shared" si="11"/>
        <v>0.2034722222222222</v>
      </c>
      <c r="AG14" s="38">
        <f t="shared" si="12"/>
        <v>0.22777777777777777</v>
      </c>
    </row>
    <row r="15" spans="1:33" ht="25.5" customHeight="1">
      <c r="A15" s="29">
        <v>6</v>
      </c>
      <c r="B15" s="31" t="s">
        <v>11</v>
      </c>
      <c r="C15" s="65" t="s">
        <v>56</v>
      </c>
      <c r="D15" s="32">
        <v>18</v>
      </c>
      <c r="E15" s="33">
        <v>0.17222222222222225</v>
      </c>
      <c r="F15" s="32">
        <v>21</v>
      </c>
      <c r="G15" s="33">
        <v>0.15902777777777777</v>
      </c>
      <c r="H15" s="32">
        <v>9</v>
      </c>
      <c r="I15" s="33">
        <v>0.14097222222222222</v>
      </c>
      <c r="J15" s="32">
        <v>21</v>
      </c>
      <c r="K15" s="33">
        <v>0.14097222222222222</v>
      </c>
      <c r="L15" s="32">
        <v>12</v>
      </c>
      <c r="M15" s="33">
        <v>0.15625</v>
      </c>
      <c r="N15" s="32">
        <v>19</v>
      </c>
      <c r="O15" s="33">
        <v>0.14930555555555555</v>
      </c>
      <c r="P15" s="34">
        <f t="shared" si="0"/>
        <v>91</v>
      </c>
      <c r="Q15" s="34"/>
      <c r="R15" s="35" t="s">
        <v>50</v>
      </c>
      <c r="S15" s="29">
        <v>4</v>
      </c>
      <c r="T15" s="28"/>
      <c r="U15" s="37">
        <f t="shared" si="1"/>
        <v>18</v>
      </c>
      <c r="V15" s="37">
        <f t="shared" si="2"/>
        <v>21</v>
      </c>
      <c r="W15" s="37">
        <f t="shared" si="3"/>
        <v>9</v>
      </c>
      <c r="X15" s="37">
        <f t="shared" si="4"/>
        <v>21</v>
      </c>
      <c r="Y15" s="37">
        <f t="shared" si="5"/>
        <v>12</v>
      </c>
      <c r="Z15" s="37">
        <f t="shared" si="6"/>
        <v>19</v>
      </c>
      <c r="AB15" s="38">
        <f t="shared" si="7"/>
        <v>0.17222222222222225</v>
      </c>
      <c r="AC15" s="38">
        <f t="shared" si="8"/>
        <v>0.15902777777777777</v>
      </c>
      <c r="AD15" s="38">
        <f t="shared" si="9"/>
        <v>0.14097222222222222</v>
      </c>
      <c r="AE15" s="38">
        <f t="shared" si="10"/>
        <v>0.14097222222222222</v>
      </c>
      <c r="AF15" s="38">
        <f t="shared" si="11"/>
        <v>0.15625</v>
      </c>
      <c r="AG15" s="38">
        <f t="shared" si="12"/>
        <v>0.14930555555555555</v>
      </c>
    </row>
    <row r="16" spans="1:33" ht="25.5" customHeight="1">
      <c r="A16" s="29">
        <v>7</v>
      </c>
      <c r="B16" s="31" t="s">
        <v>10</v>
      </c>
      <c r="C16" s="65" t="s">
        <v>56</v>
      </c>
      <c r="D16" s="32">
        <v>18</v>
      </c>
      <c r="E16" s="33">
        <v>0.23680555555555557</v>
      </c>
      <c r="F16" s="32">
        <v>19</v>
      </c>
      <c r="G16" s="33">
        <v>0.18958333333333333</v>
      </c>
      <c r="H16" s="32">
        <v>15</v>
      </c>
      <c r="I16" s="33">
        <v>0.21736111111111112</v>
      </c>
      <c r="J16" s="32">
        <v>20</v>
      </c>
      <c r="K16" s="33">
        <v>0.16111111111111112</v>
      </c>
      <c r="L16" s="32">
        <v>17</v>
      </c>
      <c r="M16" s="33">
        <v>0.23819444444444446</v>
      </c>
      <c r="N16" s="32">
        <v>0</v>
      </c>
      <c r="O16" s="33">
        <v>0</v>
      </c>
      <c r="P16" s="34">
        <f t="shared" si="0"/>
        <v>89</v>
      </c>
      <c r="Q16" s="34"/>
      <c r="R16" s="35" t="s">
        <v>50</v>
      </c>
      <c r="S16" s="29">
        <v>5</v>
      </c>
      <c r="T16" s="28"/>
      <c r="U16" s="37">
        <f t="shared" si="1"/>
        <v>18</v>
      </c>
      <c r="V16" s="37">
        <f t="shared" si="2"/>
        <v>19</v>
      </c>
      <c r="W16" s="37">
        <f t="shared" si="3"/>
        <v>15</v>
      </c>
      <c r="X16" s="37">
        <f t="shared" si="4"/>
        <v>20</v>
      </c>
      <c r="Y16" s="37">
        <f t="shared" si="5"/>
        <v>17</v>
      </c>
      <c r="Z16" s="37">
        <f t="shared" si="6"/>
        <v>0</v>
      </c>
      <c r="AB16" s="38">
        <f t="shared" si="7"/>
        <v>0.23680555555555557</v>
      </c>
      <c r="AC16" s="38">
        <f t="shared" si="8"/>
        <v>0.18958333333333333</v>
      </c>
      <c r="AD16" s="38">
        <f t="shared" si="9"/>
        <v>0.21736111111111112</v>
      </c>
      <c r="AE16" s="38">
        <f t="shared" si="10"/>
        <v>0.16111111111111112</v>
      </c>
      <c r="AF16" s="38">
        <f t="shared" si="11"/>
        <v>0.23819444444444446</v>
      </c>
      <c r="AG16" s="38">
        <f t="shared" si="12"/>
        <v>0</v>
      </c>
    </row>
    <row r="17" spans="1:33" ht="25.5" customHeight="1">
      <c r="A17" s="29">
        <v>8</v>
      </c>
      <c r="B17" s="31" t="s">
        <v>12</v>
      </c>
      <c r="C17" s="65" t="s">
        <v>56</v>
      </c>
      <c r="D17" s="32">
        <v>10</v>
      </c>
      <c r="E17" s="33">
        <v>0.16319444444444445</v>
      </c>
      <c r="F17" s="32">
        <v>20</v>
      </c>
      <c r="G17" s="33">
        <v>0.16319444444444445</v>
      </c>
      <c r="H17" s="32">
        <v>1</v>
      </c>
      <c r="I17" s="33">
        <v>0.1729166666666667</v>
      </c>
      <c r="J17" s="32">
        <v>21</v>
      </c>
      <c r="K17" s="33">
        <v>0.17013888888888887</v>
      </c>
      <c r="L17" s="32">
        <v>13</v>
      </c>
      <c r="M17" s="33">
        <v>0.19722222222222222</v>
      </c>
      <c r="N17" s="32">
        <v>16</v>
      </c>
      <c r="O17" s="33">
        <v>0.16874999999999998</v>
      </c>
      <c r="P17" s="34">
        <f t="shared" si="0"/>
        <v>80</v>
      </c>
      <c r="Q17" s="34"/>
      <c r="R17" s="35" t="s">
        <v>50</v>
      </c>
      <c r="S17" s="29">
        <v>6</v>
      </c>
      <c r="T17" s="28"/>
      <c r="U17" s="37"/>
      <c r="V17" s="37"/>
      <c r="W17" s="37"/>
      <c r="X17" s="37"/>
      <c r="Y17" s="37"/>
      <c r="Z17" s="37"/>
      <c r="AB17" s="38"/>
      <c r="AC17" s="38"/>
      <c r="AD17" s="38"/>
      <c r="AE17" s="38"/>
      <c r="AF17" s="38"/>
      <c r="AG17" s="38"/>
    </row>
    <row r="18" spans="1:33" ht="25.5" customHeight="1">
      <c r="A18" s="29">
        <v>9</v>
      </c>
      <c r="B18" s="31">
        <v>381</v>
      </c>
      <c r="C18" s="65" t="s">
        <v>60</v>
      </c>
      <c r="D18" s="32">
        <v>12</v>
      </c>
      <c r="E18" s="33">
        <v>0.24444444444444446</v>
      </c>
      <c r="F18" s="32">
        <v>7</v>
      </c>
      <c r="G18" s="33">
        <v>0.21319444444444444</v>
      </c>
      <c r="H18" s="32">
        <v>20</v>
      </c>
      <c r="I18" s="33">
        <v>0.21666666666666667</v>
      </c>
      <c r="J18" s="32">
        <v>16</v>
      </c>
      <c r="K18" s="33">
        <v>0.22777777777777777</v>
      </c>
      <c r="L18" s="32">
        <v>21</v>
      </c>
      <c r="M18" s="33">
        <v>0.19375</v>
      </c>
      <c r="N18" s="32">
        <v>6</v>
      </c>
      <c r="O18" s="33">
        <v>0.22777777777777777</v>
      </c>
      <c r="P18" s="34">
        <f t="shared" si="0"/>
        <v>76</v>
      </c>
      <c r="Q18" s="34"/>
      <c r="R18" s="35" t="s">
        <v>50</v>
      </c>
      <c r="S18" s="29">
        <v>7</v>
      </c>
      <c r="T18" s="28"/>
      <c r="U18" s="37"/>
      <c r="V18" s="37"/>
      <c r="W18" s="37"/>
      <c r="X18" s="37"/>
      <c r="Y18" s="37"/>
      <c r="Z18" s="37"/>
      <c r="AB18" s="38"/>
      <c r="AC18" s="38"/>
      <c r="AD18" s="38"/>
      <c r="AE18" s="38"/>
      <c r="AF18" s="38"/>
      <c r="AG18" s="38"/>
    </row>
    <row r="19" ht="9.75" customHeight="1"/>
    <row r="20" spans="1:19" ht="12.75" customHeight="1">
      <c r="A20" s="10" t="s">
        <v>52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ht="13.5" customHeight="1"/>
    <row r="22" spans="1:19" ht="12.75" customHeight="1">
      <c r="A22" s="10" t="s">
        <v>51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</sheetData>
  <sheetProtection/>
  <mergeCells count="23">
    <mergeCell ref="A20:S20"/>
    <mergeCell ref="A22:S22"/>
    <mergeCell ref="R7:R9"/>
    <mergeCell ref="S7:S9"/>
    <mergeCell ref="D8:E8"/>
    <mergeCell ref="F8:G8"/>
    <mergeCell ref="H8:I8"/>
    <mergeCell ref="J8:K8"/>
    <mergeCell ref="L8:M8"/>
    <mergeCell ref="N8:O8"/>
    <mergeCell ref="A7:A9"/>
    <mergeCell ref="B7:B9"/>
    <mergeCell ref="C7:C9"/>
    <mergeCell ref="D7:O7"/>
    <mergeCell ref="P7:P9"/>
    <mergeCell ref="Q7:Q8"/>
    <mergeCell ref="A1:S1"/>
    <mergeCell ref="A2:S2"/>
    <mergeCell ref="A3:S3"/>
    <mergeCell ref="A4:S4"/>
    <mergeCell ref="A5:S5"/>
    <mergeCell ref="A6:C6"/>
    <mergeCell ref="N6:S6"/>
  </mergeCells>
  <printOptions/>
  <pageMargins left="0.28" right="0.25" top="0.75" bottom="0.75" header="0.3" footer="0.3"/>
  <pageSetup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cp:lastPrinted>2016-12-11T16:59:27Z</cp:lastPrinted>
  <dcterms:created xsi:type="dcterms:W3CDTF">2012-12-09T12:36:16Z</dcterms:created>
  <dcterms:modified xsi:type="dcterms:W3CDTF">2016-12-11T17:00:41Z</dcterms:modified>
  <cp:category/>
  <cp:version/>
  <cp:contentType/>
  <cp:contentStatus/>
</cp:coreProperties>
</file>