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1 гр" sheetId="1" r:id="rId1"/>
    <sheet name="2 гр" sheetId="4" r:id="rId2"/>
    <sheet name="3 гр" sheetId="5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R13" i="5"/>
  <c r="U11" i="1"/>
  <c r="V11"/>
  <c r="W11"/>
  <c r="X11"/>
  <c r="Y11"/>
  <c r="Z11"/>
  <c r="AB11"/>
  <c r="AC11"/>
  <c r="AD11"/>
  <c r="AE11"/>
  <c r="AF11"/>
  <c r="AG11"/>
  <c r="U12"/>
  <c r="V12"/>
  <c r="W12"/>
  <c r="X12"/>
  <c r="Y12"/>
  <c r="Z12"/>
  <c r="AB12"/>
  <c r="AC12"/>
  <c r="AD12"/>
  <c r="AE12"/>
  <c r="AF12"/>
  <c r="AG12"/>
  <c r="U13"/>
  <c r="V13"/>
  <c r="W13"/>
  <c r="X13"/>
  <c r="Y13"/>
  <c r="Z13"/>
  <c r="AB13"/>
  <c r="AC13"/>
  <c r="AD13"/>
  <c r="AE13"/>
  <c r="AF13"/>
  <c r="AG13"/>
  <c r="U14"/>
  <c r="V14"/>
  <c r="W14"/>
  <c r="X14"/>
  <c r="Y14"/>
  <c r="Z14"/>
  <c r="AB14"/>
  <c r="AC14"/>
  <c r="AD14"/>
  <c r="AE14"/>
  <c r="AF14"/>
  <c r="AG14"/>
  <c r="U15"/>
  <c r="V15"/>
  <c r="Q14" s="1"/>
  <c r="W15"/>
  <c r="X15"/>
  <c r="Y15"/>
  <c r="Z15"/>
  <c r="AB15"/>
  <c r="AC15"/>
  <c r="AD15"/>
  <c r="AE15"/>
  <c r="AF15"/>
  <c r="AG15"/>
  <c r="U16"/>
  <c r="V16"/>
  <c r="W16"/>
  <c r="X16"/>
  <c r="Y16"/>
  <c r="Z16"/>
  <c r="AB16"/>
  <c r="AC16"/>
  <c r="AD16"/>
  <c r="AE16"/>
  <c r="AF16"/>
  <c r="AG16"/>
  <c r="U17"/>
  <c r="V17"/>
  <c r="W17"/>
  <c r="X17"/>
  <c r="Y17"/>
  <c r="Z17"/>
  <c r="AB17"/>
  <c r="AC17"/>
  <c r="AD17"/>
  <c r="AE17"/>
  <c r="AF17"/>
  <c r="AG17"/>
  <c r="U18"/>
  <c r="V18"/>
  <c r="W18"/>
  <c r="X18"/>
  <c r="Y18"/>
  <c r="Z18"/>
  <c r="AB18"/>
  <c r="AC18"/>
  <c r="AD18"/>
  <c r="AE18"/>
  <c r="AF18"/>
  <c r="R18" s="1"/>
  <c r="AG18"/>
  <c r="U19"/>
  <c r="V19"/>
  <c r="W19"/>
  <c r="X19"/>
  <c r="Y19"/>
  <c r="Z19"/>
  <c r="AB19"/>
  <c r="R17" s="1"/>
  <c r="AC19"/>
  <c r="AD19"/>
  <c r="AE19"/>
  <c r="AF19"/>
  <c r="AG19"/>
  <c r="U20"/>
  <c r="V20"/>
  <c r="W20"/>
  <c r="X20"/>
  <c r="Y20"/>
  <c r="Z20"/>
  <c r="AB20"/>
  <c r="AC20"/>
  <c r="AD20"/>
  <c r="AE20"/>
  <c r="AF20"/>
  <c r="AG20"/>
  <c r="U21"/>
  <c r="V21"/>
  <c r="W21"/>
  <c r="X21"/>
  <c r="Y21"/>
  <c r="Z21"/>
  <c r="AB21"/>
  <c r="AC21"/>
  <c r="AD21"/>
  <c r="AE21"/>
  <c r="AF21"/>
  <c r="AG21"/>
  <c r="AG10"/>
  <c r="AF10"/>
  <c r="AE10"/>
  <c r="AD10"/>
  <c r="AC10"/>
  <c r="AB10"/>
  <c r="Z10"/>
  <c r="Y10"/>
  <c r="X10"/>
  <c r="W10"/>
  <c r="V10"/>
  <c r="U10"/>
  <c r="U11" i="4"/>
  <c r="P11" s="1"/>
  <c r="V11"/>
  <c r="W11"/>
  <c r="X11"/>
  <c r="Y11"/>
  <c r="Z11"/>
  <c r="AB11"/>
  <c r="AC11"/>
  <c r="AD11"/>
  <c r="AE11"/>
  <c r="AF11"/>
  <c r="AG11"/>
  <c r="U12"/>
  <c r="V12"/>
  <c r="W12"/>
  <c r="X12"/>
  <c r="Y12"/>
  <c r="Z12"/>
  <c r="AB12"/>
  <c r="R12" s="1"/>
  <c r="AC12"/>
  <c r="AD12"/>
  <c r="AE12"/>
  <c r="AF12"/>
  <c r="AG12"/>
  <c r="U13"/>
  <c r="V13"/>
  <c r="W13"/>
  <c r="X13"/>
  <c r="Y13"/>
  <c r="Z13"/>
  <c r="AB13"/>
  <c r="R13" s="1"/>
  <c r="AC13"/>
  <c r="AD13"/>
  <c r="AE13"/>
  <c r="AF13"/>
  <c r="AG13"/>
  <c r="U14"/>
  <c r="V14"/>
  <c r="W14"/>
  <c r="X14"/>
  <c r="Y14"/>
  <c r="Z14"/>
  <c r="AB14"/>
  <c r="AC14"/>
  <c r="AD14"/>
  <c r="AE14"/>
  <c r="AF14"/>
  <c r="AG14"/>
  <c r="U15"/>
  <c r="V15"/>
  <c r="W15"/>
  <c r="X15"/>
  <c r="Y15"/>
  <c r="Z15"/>
  <c r="AB15"/>
  <c r="AC15"/>
  <c r="AD15"/>
  <c r="AE15"/>
  <c r="AF15"/>
  <c r="AG15"/>
  <c r="U16"/>
  <c r="V16"/>
  <c r="W16"/>
  <c r="Q11" s="1"/>
  <c r="X16"/>
  <c r="Y16"/>
  <c r="Z16"/>
  <c r="AB16"/>
  <c r="AC16"/>
  <c r="AD16"/>
  <c r="AE16"/>
  <c r="AF16"/>
  <c r="AG16"/>
  <c r="U17"/>
  <c r="V17"/>
  <c r="W17"/>
  <c r="X17"/>
  <c r="Y17"/>
  <c r="Z17"/>
  <c r="AB17"/>
  <c r="R17" s="1"/>
  <c r="AC17"/>
  <c r="AD17"/>
  <c r="AE17"/>
  <c r="AF17"/>
  <c r="AG17"/>
  <c r="U18"/>
  <c r="V18"/>
  <c r="W18"/>
  <c r="X18"/>
  <c r="Y18"/>
  <c r="Z18"/>
  <c r="AB18"/>
  <c r="AC18"/>
  <c r="AD18"/>
  <c r="AE18"/>
  <c r="AF18"/>
  <c r="R18" s="1"/>
  <c r="AG18"/>
  <c r="U19"/>
  <c r="V19"/>
  <c r="W19"/>
  <c r="X19"/>
  <c r="Y19"/>
  <c r="Z19"/>
  <c r="AB19"/>
  <c r="AC19"/>
  <c r="AD19"/>
  <c r="AE19"/>
  <c r="AF19"/>
  <c r="AG19"/>
  <c r="U20"/>
  <c r="V20"/>
  <c r="W20"/>
  <c r="X20"/>
  <c r="Y20"/>
  <c r="Z20"/>
  <c r="AB20"/>
  <c r="AC20"/>
  <c r="AD20"/>
  <c r="AE20"/>
  <c r="AF20"/>
  <c r="AG20"/>
  <c r="U21"/>
  <c r="V21"/>
  <c r="Q14" s="1"/>
  <c r="W21"/>
  <c r="X21"/>
  <c r="Y21"/>
  <c r="Z21"/>
  <c r="AB21"/>
  <c r="R14" s="1"/>
  <c r="AC21"/>
  <c r="AD21"/>
  <c r="AE21"/>
  <c r="AF21"/>
  <c r="AG21"/>
  <c r="U22"/>
  <c r="V22"/>
  <c r="W22"/>
  <c r="X22"/>
  <c r="Y22"/>
  <c r="Z22"/>
  <c r="AB22"/>
  <c r="AC22"/>
  <c r="AD22"/>
  <c r="AE22"/>
  <c r="AF22"/>
  <c r="R22" s="1"/>
  <c r="AG22"/>
  <c r="AG10"/>
  <c r="AF10"/>
  <c r="R10" s="1"/>
  <c r="AE10"/>
  <c r="AD10"/>
  <c r="AC10"/>
  <c r="AB10"/>
  <c r="Z10"/>
  <c r="Y10"/>
  <c r="X10"/>
  <c r="W10"/>
  <c r="V10"/>
  <c r="U10"/>
  <c r="AB11" i="5"/>
  <c r="R11" s="1"/>
  <c r="AC11"/>
  <c r="AD11"/>
  <c r="AE11"/>
  <c r="AF11"/>
  <c r="AG11"/>
  <c r="AB12"/>
  <c r="R12" s="1"/>
  <c r="AC12"/>
  <c r="AD12"/>
  <c r="AE12"/>
  <c r="AF12"/>
  <c r="AG12"/>
  <c r="AB13"/>
  <c r="AC13"/>
  <c r="AD13"/>
  <c r="AE13"/>
  <c r="AF13"/>
  <c r="AG13"/>
  <c r="AB14"/>
  <c r="R14" s="1"/>
  <c r="AC14"/>
  <c r="AD14"/>
  <c r="AE14"/>
  <c r="AF14"/>
  <c r="AG14"/>
  <c r="AB15"/>
  <c r="AC15"/>
  <c r="AD15"/>
  <c r="R15" s="1"/>
  <c r="AE15"/>
  <c r="AF15"/>
  <c r="AG15"/>
  <c r="AB16"/>
  <c r="AC16"/>
  <c r="AD16"/>
  <c r="R16" s="1"/>
  <c r="AE16"/>
  <c r="AF16"/>
  <c r="AG16"/>
  <c r="AB17"/>
  <c r="R17" s="1"/>
  <c r="AC17"/>
  <c r="AD17"/>
  <c r="AE17"/>
  <c r="AF17"/>
  <c r="AG17"/>
  <c r="AB18"/>
  <c r="R18" s="1"/>
  <c r="AC18"/>
  <c r="AD18"/>
  <c r="AE18"/>
  <c r="AF18"/>
  <c r="AG18"/>
  <c r="AG10"/>
  <c r="AF10"/>
  <c r="AE10"/>
  <c r="AD10"/>
  <c r="AC10"/>
  <c r="AB10"/>
  <c r="R10" s="1"/>
  <c r="P22" i="1"/>
  <c r="Q22"/>
  <c r="R22"/>
  <c r="P23"/>
  <c r="Q23"/>
  <c r="R23"/>
  <c r="P24"/>
  <c r="Q24"/>
  <c r="R24"/>
  <c r="P25"/>
  <c r="Q25"/>
  <c r="R25"/>
  <c r="P26"/>
  <c r="Q26"/>
  <c r="R26"/>
  <c r="P23" i="4"/>
  <c r="Q23"/>
  <c r="R23"/>
  <c r="P24"/>
  <c r="Q24"/>
  <c r="R24"/>
  <c r="P25"/>
  <c r="Q25"/>
  <c r="R25"/>
  <c r="P26"/>
  <c r="Q26"/>
  <c r="R26"/>
  <c r="P27"/>
  <c r="Q27"/>
  <c r="R27"/>
  <c r="U11" i="5"/>
  <c r="V11"/>
  <c r="W11"/>
  <c r="X11"/>
  <c r="Y11"/>
  <c r="Z11"/>
  <c r="U12"/>
  <c r="V12"/>
  <c r="W12"/>
  <c r="X12"/>
  <c r="Y12"/>
  <c r="Z12"/>
  <c r="U13"/>
  <c r="V13"/>
  <c r="W13"/>
  <c r="X13"/>
  <c r="Y13"/>
  <c r="Z13"/>
  <c r="U14"/>
  <c r="V14"/>
  <c r="W14"/>
  <c r="X14"/>
  <c r="Y14"/>
  <c r="Z14"/>
  <c r="U15"/>
  <c r="V15"/>
  <c r="W15"/>
  <c r="X15"/>
  <c r="Y15"/>
  <c r="Z15"/>
  <c r="U16"/>
  <c r="V16"/>
  <c r="W16"/>
  <c r="X16"/>
  <c r="Y16"/>
  <c r="Z16"/>
  <c r="U17"/>
  <c r="V17"/>
  <c r="W17"/>
  <c r="X17"/>
  <c r="Y17"/>
  <c r="Z17"/>
  <c r="U18"/>
  <c r="V18"/>
  <c r="W18"/>
  <c r="X18"/>
  <c r="Y18"/>
  <c r="Z18"/>
  <c r="Z10"/>
  <c r="Y10"/>
  <c r="X10"/>
  <c r="W10"/>
  <c r="V10"/>
  <c r="U10"/>
  <c r="C26" i="4"/>
  <c r="B26"/>
  <c r="C25"/>
  <c r="B25"/>
  <c r="C24"/>
  <c r="B24"/>
  <c r="C23"/>
  <c r="B23"/>
  <c r="C25" i="1"/>
  <c r="B25"/>
  <c r="C24"/>
  <c r="B24"/>
  <c r="C23"/>
  <c r="B23"/>
  <c r="C22"/>
  <c r="B22"/>
  <c r="R21" l="1"/>
  <c r="R15"/>
  <c r="R13"/>
  <c r="R19"/>
  <c r="R20"/>
  <c r="R16"/>
  <c r="R11"/>
  <c r="P19"/>
  <c r="R10"/>
  <c r="Q20"/>
  <c r="R14"/>
  <c r="R12"/>
  <c r="R19" i="4"/>
  <c r="R21"/>
  <c r="R16"/>
  <c r="R11"/>
  <c r="Q19"/>
  <c r="P21"/>
  <c r="Q21"/>
  <c r="P12"/>
  <c r="R15"/>
  <c r="Q20"/>
  <c r="R20"/>
  <c r="Q13" i="5"/>
  <c r="P13"/>
  <c r="P15"/>
  <c r="P12"/>
  <c r="P18"/>
  <c r="Q11"/>
  <c r="Q15"/>
  <c r="Q12"/>
  <c r="P17"/>
  <c r="P14"/>
  <c r="Q16"/>
  <c r="Q17"/>
  <c r="Q18"/>
  <c r="Q14"/>
  <c r="P10"/>
  <c r="Q10"/>
  <c r="P16"/>
  <c r="Q12" i="4"/>
  <c r="P14"/>
  <c r="P20"/>
  <c r="P19"/>
  <c r="Q10"/>
  <c r="Q16"/>
  <c r="Q17"/>
  <c r="P22"/>
  <c r="Q15"/>
  <c r="P17"/>
  <c r="P13"/>
  <c r="P16"/>
  <c r="Q18"/>
  <c r="Q22"/>
  <c r="Q13"/>
  <c r="P16" i="1"/>
  <c r="Q16"/>
  <c r="Q19"/>
  <c r="P15"/>
  <c r="Q12"/>
  <c r="Q15"/>
  <c r="Q18"/>
  <c r="P20"/>
  <c r="Q13"/>
  <c r="P18"/>
  <c r="P21"/>
  <c r="P11"/>
  <c r="P10"/>
  <c r="P17"/>
  <c r="P13"/>
  <c r="Q10"/>
  <c r="P14"/>
  <c r="P12"/>
  <c r="Q17"/>
  <c r="Q21"/>
  <c r="Q11"/>
  <c r="P10" i="4"/>
  <c r="P15"/>
  <c r="P18"/>
  <c r="P11" i="5"/>
</calcChain>
</file>

<file path=xl/sharedStrings.xml><?xml version="1.0" encoding="utf-8"?>
<sst xmlns="http://schemas.openxmlformats.org/spreadsheetml/2006/main" count="129" uniqueCount="50">
  <si>
    <t xml:space="preserve">Первенство Кировского района по ориентированию в закрытых помещениях </t>
  </si>
  <si>
    <t>3 возрастная группа</t>
  </si>
  <si>
    <t>Сводно-итоговый протокол</t>
  </si>
  <si>
    <t>Лицей 384 Кировского района С-Пб</t>
  </si>
  <si>
    <t>№ п/п</t>
  </si>
  <si>
    <t>ОУ</t>
  </si>
  <si>
    <t>Участники</t>
  </si>
  <si>
    <t>Общее время на дистанции</t>
  </si>
  <si>
    <t>Место</t>
  </si>
  <si>
    <t>1 возрастная группа</t>
  </si>
  <si>
    <t>2 возрастная группа</t>
  </si>
  <si>
    <t>493-3</t>
  </si>
  <si>
    <t>493-1</t>
  </si>
  <si>
    <t>493-2</t>
  </si>
  <si>
    <t>08 декабря 2013 года</t>
  </si>
  <si>
    <t>командный результат (сумма 5 лучших)</t>
  </si>
  <si>
    <t>Результат</t>
  </si>
  <si>
    <t>Время</t>
  </si>
  <si>
    <t xml:space="preserve">Время командное </t>
  </si>
  <si>
    <t>Руководитель</t>
  </si>
  <si>
    <t>Яцкевич Д.В.</t>
  </si>
  <si>
    <t>Герасимов Е.В.</t>
  </si>
  <si>
    <t>Нестерова Е.Г.</t>
  </si>
  <si>
    <t>Антонов С.В.</t>
  </si>
  <si>
    <t>Рогожина Л.А.</t>
  </si>
  <si>
    <t>Воробьева М.Б.</t>
  </si>
  <si>
    <t>Павлова В.Н.</t>
  </si>
  <si>
    <t>Шарапова С.Е.</t>
  </si>
  <si>
    <t>Чистякова Т.И.</t>
  </si>
  <si>
    <t>Алещенко В.В.</t>
  </si>
  <si>
    <t>493-9к</t>
  </si>
  <si>
    <t>Березкина Т.Е.</t>
  </si>
  <si>
    <t>Ермолаева Е.О.</t>
  </si>
  <si>
    <t>493-8к</t>
  </si>
  <si>
    <t>Семенцова А.А.</t>
  </si>
  <si>
    <t>Богданова Т.В.</t>
  </si>
  <si>
    <t>Копылова О.Ю.</t>
  </si>
  <si>
    <t>Шпал В.О.</t>
  </si>
  <si>
    <t>Клюйков С.Е.</t>
  </si>
  <si>
    <t>Силина Е.Е.</t>
  </si>
  <si>
    <t>Герасимова О.А., Чистякова Т.И.</t>
  </si>
  <si>
    <t>3 в/к</t>
  </si>
  <si>
    <t>Главный судья соревнований _____________________________/Клюйков С.Е./</t>
  </si>
  <si>
    <t>Главный секретарь соревнований ________________________/Филиппов А.Е./</t>
  </si>
  <si>
    <t>лицей 384-1</t>
  </si>
  <si>
    <t>лицей 384-2</t>
  </si>
  <si>
    <t>лицей 389</t>
  </si>
  <si>
    <t>гимназия 397</t>
  </si>
  <si>
    <t>Мальсагов А.И.</t>
  </si>
  <si>
    <t>лицей 384</t>
  </si>
</sst>
</file>

<file path=xl/styles.xml><?xml version="1.0" encoding="utf-8"?>
<styleSheet xmlns="http://schemas.openxmlformats.org/spreadsheetml/2006/main">
  <numFmts count="2">
    <numFmt numFmtId="164" formatCode="[h]:mm:ss;@"/>
    <numFmt numFmtId="165" formatCode="h:mm:ss;@"/>
  </numFmts>
  <fonts count="5">
    <font>
      <sz val="10"/>
      <name val="Arial Cyr"/>
      <charset val="204"/>
    </font>
    <font>
      <sz val="10"/>
      <name val="Arial Cyr"/>
      <charset val="204"/>
    </font>
    <font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76200</xdr:rowOff>
    </xdr:from>
    <xdr:to>
      <xdr:col>1</xdr:col>
      <xdr:colOff>514350</xdr:colOff>
      <xdr:row>3</xdr:row>
      <xdr:rowOff>109538</xdr:rowOff>
    </xdr:to>
    <xdr:pic>
      <xdr:nvPicPr>
        <xdr:cNvPr id="2" name="Picture 1" descr="http://www.balmat.com/imagen/familiav/3f35221255df86dbe8b10a74f6c265ed51c8db6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76200"/>
          <a:ext cx="666750" cy="49053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76200</xdr:rowOff>
    </xdr:from>
    <xdr:to>
      <xdr:col>2</xdr:col>
      <xdr:colOff>19050</xdr:colOff>
      <xdr:row>3</xdr:row>
      <xdr:rowOff>109538</xdr:rowOff>
    </xdr:to>
    <xdr:pic>
      <xdr:nvPicPr>
        <xdr:cNvPr id="2" name="Picture 1" descr="http://www.balmat.com/imagen/familiav/3f35221255df86dbe8b10a74f6c265ed51c8db6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76200"/>
          <a:ext cx="666750" cy="481013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76200</xdr:rowOff>
    </xdr:from>
    <xdr:to>
      <xdr:col>2</xdr:col>
      <xdr:colOff>19050</xdr:colOff>
      <xdr:row>3</xdr:row>
      <xdr:rowOff>109538</xdr:rowOff>
    </xdr:to>
    <xdr:pic>
      <xdr:nvPicPr>
        <xdr:cNvPr id="2" name="Picture 1" descr="http://www.balmat.com/imagen/familiav/3f35221255df86dbe8b10a74f6c265ed51c8db6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76200"/>
          <a:ext cx="666750" cy="48101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7;&#1072;&#1088;&#1085;&#1080;&#1094;&#1072;/&#1058;&#1091;&#1088;&#1080;&#1079;&#1084;%201%20-%202010/&#1090;&#1091;&#1088;&#1080;&#1079;&#1084;%20&#1089;&#1074;&#1086;&#1076;&#1085;&#1099;&#1081;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токол этапа (2)"/>
      <sheetName val="Лист4"/>
      <sheetName val="раббочий"/>
      <sheetName val="сводный тпт"/>
      <sheetName val="перевод штрафов"/>
      <sheetName val="сводный лабиринт"/>
      <sheetName val="сводный полоса"/>
      <sheetName val="узлы"/>
      <sheetName val="Лист2"/>
      <sheetName val="Лист1"/>
      <sheetName val="Лист3"/>
      <sheetName val="протокол этапа"/>
      <sheetName val="сводный сводный "/>
      <sheetName val="раббочий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50"/>
  <sheetViews>
    <sheetView tabSelected="1" zoomScale="75" zoomScaleNormal="75" workbookViewId="0">
      <selection activeCell="S12" sqref="S12"/>
    </sheetView>
  </sheetViews>
  <sheetFormatPr defaultRowHeight="12.75"/>
  <cols>
    <col min="1" max="1" width="4.5703125" style="1" customWidth="1"/>
    <col min="2" max="2" width="9.28515625" style="1" customWidth="1"/>
    <col min="3" max="3" width="20.28515625" style="1" customWidth="1"/>
    <col min="4" max="4" width="8" style="1" bestFit="1" customWidth="1"/>
    <col min="5" max="5" width="9.28515625" style="1" bestFit="1" customWidth="1"/>
    <col min="6" max="6" width="8" style="1" bestFit="1" customWidth="1"/>
    <col min="7" max="7" width="9.28515625" style="1" bestFit="1" customWidth="1"/>
    <col min="8" max="8" width="8" style="1" bestFit="1" customWidth="1"/>
    <col min="9" max="9" width="9.28515625" style="1" bestFit="1" customWidth="1"/>
    <col min="10" max="10" width="8" style="1" bestFit="1" customWidth="1"/>
    <col min="11" max="11" width="9.28515625" style="1" bestFit="1" customWidth="1"/>
    <col min="12" max="12" width="8" style="1" bestFit="1" customWidth="1"/>
    <col min="13" max="13" width="9.28515625" style="1" bestFit="1" customWidth="1"/>
    <col min="14" max="14" width="8" style="1" bestFit="1" customWidth="1"/>
    <col min="15" max="15" width="9.28515625" style="1" bestFit="1" customWidth="1"/>
    <col min="16" max="16" width="11.85546875" style="1" customWidth="1"/>
    <col min="17" max="17" width="13" style="1" hidden="1" customWidth="1"/>
    <col min="18" max="18" width="11.7109375" style="10" customWidth="1"/>
    <col min="19" max="19" width="7.5703125" style="8" customWidth="1"/>
    <col min="20" max="20" width="9.140625" style="1"/>
    <col min="21" max="33" width="0" style="1" hidden="1" customWidth="1"/>
    <col min="34" max="16384" width="9.140625" style="1"/>
  </cols>
  <sheetData>
    <row r="1" spans="1:33" ht="18.7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33">
      <c r="A2" s="30" t="s">
        <v>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33" ht="3.7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33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3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33" ht="12.75" customHeight="1">
      <c r="A6" s="31" t="s">
        <v>14</v>
      </c>
      <c r="B6" s="31"/>
      <c r="C6" s="31"/>
      <c r="D6" s="9"/>
      <c r="E6" s="9"/>
      <c r="F6" s="9"/>
      <c r="G6" s="9"/>
      <c r="H6" s="9"/>
      <c r="I6" s="9"/>
      <c r="N6" s="32" t="s">
        <v>3</v>
      </c>
      <c r="O6" s="32"/>
      <c r="P6" s="32"/>
      <c r="Q6" s="32"/>
      <c r="R6" s="32"/>
      <c r="S6" s="32"/>
    </row>
    <row r="7" spans="1:33" ht="12.75" customHeight="1">
      <c r="A7" s="36" t="s">
        <v>4</v>
      </c>
      <c r="B7" s="39" t="s">
        <v>5</v>
      </c>
      <c r="C7" s="39" t="s">
        <v>19</v>
      </c>
      <c r="D7" s="33" t="s">
        <v>6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  <c r="P7" s="39" t="s">
        <v>15</v>
      </c>
      <c r="Q7" s="42" t="s">
        <v>7</v>
      </c>
      <c r="R7" s="39" t="s">
        <v>18</v>
      </c>
      <c r="S7" s="43" t="s">
        <v>8</v>
      </c>
    </row>
    <row r="8" spans="1:33" ht="23.25" customHeight="1">
      <c r="A8" s="37"/>
      <c r="B8" s="40"/>
      <c r="C8" s="40"/>
      <c r="D8" s="33">
        <v>1</v>
      </c>
      <c r="E8" s="35"/>
      <c r="F8" s="33">
        <v>2</v>
      </c>
      <c r="G8" s="35"/>
      <c r="H8" s="33">
        <v>3</v>
      </c>
      <c r="I8" s="35"/>
      <c r="J8" s="33">
        <v>4</v>
      </c>
      <c r="K8" s="35"/>
      <c r="L8" s="33">
        <v>5</v>
      </c>
      <c r="M8" s="35"/>
      <c r="N8" s="33">
        <v>6</v>
      </c>
      <c r="O8" s="35"/>
      <c r="P8" s="40"/>
      <c r="Q8" s="42"/>
      <c r="R8" s="40"/>
      <c r="S8" s="44"/>
    </row>
    <row r="9" spans="1:33" s="7" customFormat="1" ht="26.25" customHeight="1">
      <c r="A9" s="38"/>
      <c r="B9" s="41"/>
      <c r="C9" s="41"/>
      <c r="D9" s="20" t="s">
        <v>16</v>
      </c>
      <c r="E9" s="20" t="s">
        <v>17</v>
      </c>
      <c r="F9" s="20" t="s">
        <v>16</v>
      </c>
      <c r="G9" s="20" t="s">
        <v>17</v>
      </c>
      <c r="H9" s="20" t="s">
        <v>16</v>
      </c>
      <c r="I9" s="20" t="s">
        <v>17</v>
      </c>
      <c r="J9" s="20" t="s">
        <v>16</v>
      </c>
      <c r="K9" s="20" t="s">
        <v>17</v>
      </c>
      <c r="L9" s="20" t="s">
        <v>16</v>
      </c>
      <c r="M9" s="20" t="s">
        <v>17</v>
      </c>
      <c r="N9" s="20" t="s">
        <v>16</v>
      </c>
      <c r="O9" s="20" t="s">
        <v>17</v>
      </c>
      <c r="P9" s="41"/>
      <c r="Q9" s="3"/>
      <c r="R9" s="41"/>
      <c r="S9" s="45"/>
      <c r="T9" s="5"/>
      <c r="U9" s="6"/>
    </row>
    <row r="10" spans="1:33" s="16" customFormat="1" ht="26.25" customHeight="1">
      <c r="A10" s="22">
        <v>1</v>
      </c>
      <c r="B10" s="18" t="s">
        <v>44</v>
      </c>
      <c r="C10" s="11" t="s">
        <v>21</v>
      </c>
      <c r="D10" s="23">
        <v>21</v>
      </c>
      <c r="E10" s="26">
        <v>2.5000000000000001E-3</v>
      </c>
      <c r="F10" s="23">
        <v>21</v>
      </c>
      <c r="G10" s="26">
        <v>2.6388888888888885E-3</v>
      </c>
      <c r="H10" s="23">
        <v>21</v>
      </c>
      <c r="I10" s="26">
        <v>2.7777777777777779E-3</v>
      </c>
      <c r="J10" s="23">
        <v>21</v>
      </c>
      <c r="K10" s="26">
        <v>2.8819444444444444E-3</v>
      </c>
      <c r="L10" s="23">
        <v>21</v>
      </c>
      <c r="M10" s="26">
        <v>3.1365740740740742E-3</v>
      </c>
      <c r="N10" s="23">
        <v>0</v>
      </c>
      <c r="O10" s="26">
        <v>4.1666666666666666E-3</v>
      </c>
      <c r="P10" s="25">
        <f t="shared" ref="P10:P21" si="0">SUM(U10:Z10)-SMALL(U10:Z10,1)</f>
        <v>105</v>
      </c>
      <c r="Q10" s="25" t="e">
        <f t="shared" ref="Q10:Q21" si="1">E10+G10+I10+K10+M10+O10-SMALL(V10:AA10,6)</f>
        <v>#NUM!</v>
      </c>
      <c r="R10" s="26">
        <f>SUM(AB10:AG10)-O10</f>
        <v>1.3935185185185186E-2</v>
      </c>
      <c r="S10" s="22">
        <v>1</v>
      </c>
      <c r="T10" s="14"/>
      <c r="U10" s="24">
        <f>D10</f>
        <v>21</v>
      </c>
      <c r="V10" s="24">
        <f>F10</f>
        <v>21</v>
      </c>
      <c r="W10" s="24">
        <f>H10</f>
        <v>21</v>
      </c>
      <c r="X10" s="24">
        <f>J10</f>
        <v>21</v>
      </c>
      <c r="Y10" s="24">
        <f>L10</f>
        <v>21</v>
      </c>
      <c r="Z10" s="24">
        <f>N10</f>
        <v>0</v>
      </c>
      <c r="AB10" s="27">
        <f>E10</f>
        <v>2.5000000000000001E-3</v>
      </c>
      <c r="AC10" s="27">
        <f>G10</f>
        <v>2.6388888888888885E-3</v>
      </c>
      <c r="AD10" s="27">
        <f>I10</f>
        <v>2.7777777777777779E-3</v>
      </c>
      <c r="AE10" s="27">
        <f>K10</f>
        <v>2.8819444444444444E-3</v>
      </c>
      <c r="AF10" s="27">
        <f>M10</f>
        <v>3.1365740740740742E-3</v>
      </c>
      <c r="AG10" s="27">
        <f>O10</f>
        <v>4.1666666666666666E-3</v>
      </c>
    </row>
    <row r="11" spans="1:33" s="16" customFormat="1" ht="26.25" customHeight="1">
      <c r="A11" s="22">
        <v>2</v>
      </c>
      <c r="B11" s="18">
        <v>538</v>
      </c>
      <c r="C11" s="11" t="s">
        <v>22</v>
      </c>
      <c r="D11" s="23">
        <v>21</v>
      </c>
      <c r="E11" s="26">
        <v>3.7847222222222223E-3</v>
      </c>
      <c r="F11" s="23">
        <v>15</v>
      </c>
      <c r="G11" s="26">
        <v>3.8541666666666668E-3</v>
      </c>
      <c r="H11" s="23">
        <v>21</v>
      </c>
      <c r="I11" s="26">
        <v>4.0277777777777777E-3</v>
      </c>
      <c r="J11" s="23">
        <v>2</v>
      </c>
      <c r="K11" s="26">
        <v>4.1666666666666666E-3</v>
      </c>
      <c r="L11" s="23">
        <v>19</v>
      </c>
      <c r="M11" s="26">
        <v>4.1666666666666666E-3</v>
      </c>
      <c r="N11" s="23">
        <v>11</v>
      </c>
      <c r="O11" s="26">
        <v>4.1666666666666666E-3</v>
      </c>
      <c r="P11" s="25">
        <f t="shared" si="0"/>
        <v>87</v>
      </c>
      <c r="Q11" s="25" t="e">
        <f t="shared" si="1"/>
        <v>#NUM!</v>
      </c>
      <c r="R11" s="26">
        <f>SUM(AB11:AG11)-K11</f>
        <v>0.02</v>
      </c>
      <c r="S11" s="22">
        <v>2</v>
      </c>
      <c r="T11" s="14"/>
      <c r="U11" s="24">
        <f t="shared" ref="U11:U21" si="2">D11</f>
        <v>21</v>
      </c>
      <c r="V11" s="24">
        <f t="shared" ref="V11:V21" si="3">F11</f>
        <v>15</v>
      </c>
      <c r="W11" s="24">
        <f t="shared" ref="W11:W21" si="4">H11</f>
        <v>21</v>
      </c>
      <c r="X11" s="24">
        <f t="shared" ref="X11:X21" si="5">J11</f>
        <v>2</v>
      </c>
      <c r="Y11" s="24">
        <f t="shared" ref="Y11:Y21" si="6">L11</f>
        <v>19</v>
      </c>
      <c r="Z11" s="24">
        <f t="shared" ref="Z11:Z21" si="7">N11</f>
        <v>11</v>
      </c>
      <c r="AB11" s="27">
        <f t="shared" ref="AB11:AB21" si="8">E11</f>
        <v>3.7847222222222223E-3</v>
      </c>
      <c r="AC11" s="27">
        <f t="shared" ref="AC11:AC21" si="9">G11</f>
        <v>3.8541666666666668E-3</v>
      </c>
      <c r="AD11" s="27">
        <f t="shared" ref="AD11:AD21" si="10">I11</f>
        <v>4.0277777777777777E-3</v>
      </c>
      <c r="AE11" s="27">
        <f t="shared" ref="AE11:AE21" si="11">K11</f>
        <v>4.1666666666666666E-3</v>
      </c>
      <c r="AF11" s="27">
        <f t="shared" ref="AF11:AF21" si="12">M11</f>
        <v>4.1666666666666666E-3</v>
      </c>
      <c r="AG11" s="27">
        <f t="shared" ref="AG11:AG21" si="13">O11</f>
        <v>4.1666666666666666E-3</v>
      </c>
    </row>
    <row r="12" spans="1:33" s="16" customFormat="1" ht="26.25" customHeight="1">
      <c r="A12" s="22">
        <v>3</v>
      </c>
      <c r="B12" s="18" t="s">
        <v>45</v>
      </c>
      <c r="C12" s="11" t="s">
        <v>21</v>
      </c>
      <c r="D12" s="23">
        <v>20</v>
      </c>
      <c r="E12" s="26">
        <v>2.8819444444444444E-3</v>
      </c>
      <c r="F12" s="23">
        <v>21</v>
      </c>
      <c r="G12" s="26">
        <v>3.2407407407407406E-3</v>
      </c>
      <c r="H12" s="23">
        <v>21</v>
      </c>
      <c r="I12" s="26">
        <v>3.472222222222222E-3</v>
      </c>
      <c r="J12" s="23">
        <v>13</v>
      </c>
      <c r="K12" s="26">
        <v>3.8773148148148143E-3</v>
      </c>
      <c r="L12" s="23">
        <v>8</v>
      </c>
      <c r="M12" s="26">
        <v>3.9699074074074072E-3</v>
      </c>
      <c r="N12" s="23">
        <v>0</v>
      </c>
      <c r="O12" s="26">
        <v>4.1666666666666666E-3</v>
      </c>
      <c r="P12" s="25">
        <f t="shared" si="0"/>
        <v>83</v>
      </c>
      <c r="Q12" s="25" t="e">
        <f t="shared" si="1"/>
        <v>#NUM!</v>
      </c>
      <c r="R12" s="26">
        <f>SUM(AB12:AG12)-O12</f>
        <v>1.7442129629629627E-2</v>
      </c>
      <c r="S12" s="22" t="s">
        <v>41</v>
      </c>
      <c r="T12" s="14"/>
      <c r="U12" s="24">
        <f t="shared" si="2"/>
        <v>20</v>
      </c>
      <c r="V12" s="24">
        <f t="shared" si="3"/>
        <v>21</v>
      </c>
      <c r="W12" s="24">
        <f t="shared" si="4"/>
        <v>21</v>
      </c>
      <c r="X12" s="24">
        <f t="shared" si="5"/>
        <v>13</v>
      </c>
      <c r="Y12" s="24">
        <f t="shared" si="6"/>
        <v>8</v>
      </c>
      <c r="Z12" s="24">
        <f t="shared" si="7"/>
        <v>0</v>
      </c>
      <c r="AB12" s="27">
        <f t="shared" si="8"/>
        <v>2.8819444444444444E-3</v>
      </c>
      <c r="AC12" s="27">
        <f t="shared" si="9"/>
        <v>3.2407407407407406E-3</v>
      </c>
      <c r="AD12" s="27">
        <f t="shared" si="10"/>
        <v>3.472222222222222E-3</v>
      </c>
      <c r="AE12" s="27">
        <f t="shared" si="11"/>
        <v>3.8773148148148143E-3</v>
      </c>
      <c r="AF12" s="27">
        <f t="shared" si="12"/>
        <v>3.9699074074074072E-3</v>
      </c>
      <c r="AG12" s="27">
        <f t="shared" si="13"/>
        <v>4.1666666666666666E-3</v>
      </c>
    </row>
    <row r="13" spans="1:33" s="16" customFormat="1" ht="26.25" customHeight="1">
      <c r="A13" s="22">
        <v>4</v>
      </c>
      <c r="B13" s="18">
        <v>250</v>
      </c>
      <c r="C13" s="11" t="s">
        <v>23</v>
      </c>
      <c r="D13" s="23">
        <v>5</v>
      </c>
      <c r="E13" s="26">
        <v>3.6689814814814814E-3</v>
      </c>
      <c r="F13" s="23">
        <v>10</v>
      </c>
      <c r="G13" s="26">
        <v>3.8310185185185183E-3</v>
      </c>
      <c r="H13" s="23">
        <v>20</v>
      </c>
      <c r="I13" s="26">
        <v>3.9467592592592592E-3</v>
      </c>
      <c r="J13" s="23">
        <v>20</v>
      </c>
      <c r="K13" s="26">
        <v>4.1435185185185186E-3</v>
      </c>
      <c r="L13" s="23">
        <v>20</v>
      </c>
      <c r="M13" s="26">
        <v>4.1666666666666666E-3</v>
      </c>
      <c r="N13" s="23">
        <v>13</v>
      </c>
      <c r="O13" s="26">
        <v>4.1666666666666666E-3</v>
      </c>
      <c r="P13" s="25">
        <f t="shared" si="0"/>
        <v>83</v>
      </c>
      <c r="Q13" s="25" t="e">
        <f t="shared" si="1"/>
        <v>#NUM!</v>
      </c>
      <c r="R13" s="26">
        <f>SUM(AB13:AG13)-E13</f>
        <v>2.0254629629629629E-2</v>
      </c>
      <c r="S13" s="22">
        <v>3</v>
      </c>
      <c r="T13" s="14"/>
      <c r="U13" s="24">
        <f t="shared" si="2"/>
        <v>5</v>
      </c>
      <c r="V13" s="24">
        <f t="shared" si="3"/>
        <v>10</v>
      </c>
      <c r="W13" s="24">
        <f t="shared" si="4"/>
        <v>20</v>
      </c>
      <c r="X13" s="24">
        <f t="shared" si="5"/>
        <v>20</v>
      </c>
      <c r="Y13" s="24">
        <f t="shared" si="6"/>
        <v>20</v>
      </c>
      <c r="Z13" s="24">
        <f t="shared" si="7"/>
        <v>13</v>
      </c>
      <c r="AB13" s="27">
        <f t="shared" si="8"/>
        <v>3.6689814814814814E-3</v>
      </c>
      <c r="AC13" s="27">
        <f t="shared" si="9"/>
        <v>3.8310185185185183E-3</v>
      </c>
      <c r="AD13" s="27">
        <f t="shared" si="10"/>
        <v>3.9467592592592592E-3</v>
      </c>
      <c r="AE13" s="27">
        <f t="shared" si="11"/>
        <v>4.1435185185185186E-3</v>
      </c>
      <c r="AF13" s="27">
        <f t="shared" si="12"/>
        <v>4.1666666666666666E-3</v>
      </c>
      <c r="AG13" s="27">
        <f t="shared" si="13"/>
        <v>4.1666666666666666E-3</v>
      </c>
    </row>
    <row r="14" spans="1:33" s="16" customFormat="1" ht="26.25" customHeight="1">
      <c r="A14" s="22">
        <v>5</v>
      </c>
      <c r="B14" s="18">
        <v>551</v>
      </c>
      <c r="C14" s="11" t="s">
        <v>25</v>
      </c>
      <c r="D14" s="23">
        <v>17</v>
      </c>
      <c r="E14" s="26">
        <v>3.7037037037037034E-3</v>
      </c>
      <c r="F14" s="23">
        <v>18</v>
      </c>
      <c r="G14" s="26">
        <v>3.8425925925925923E-3</v>
      </c>
      <c r="H14" s="23">
        <v>20</v>
      </c>
      <c r="I14" s="26">
        <v>4.0046296296296297E-3</v>
      </c>
      <c r="J14" s="23">
        <v>20</v>
      </c>
      <c r="K14" s="26">
        <v>4.1666666666666666E-3</v>
      </c>
      <c r="L14" s="23">
        <v>7</v>
      </c>
      <c r="M14" s="26">
        <v>4.1666666666666666E-3</v>
      </c>
      <c r="N14" s="23">
        <v>0</v>
      </c>
      <c r="O14" s="26">
        <v>4.1666666666666666E-3</v>
      </c>
      <c r="P14" s="25">
        <f t="shared" si="0"/>
        <v>82</v>
      </c>
      <c r="Q14" s="25" t="e">
        <f t="shared" si="1"/>
        <v>#NUM!</v>
      </c>
      <c r="R14" s="26">
        <f>SUM(AB14:AG14)-O14</f>
        <v>1.9884259259259258E-2</v>
      </c>
      <c r="S14" s="22">
        <v>4</v>
      </c>
      <c r="T14" s="14"/>
      <c r="U14" s="24">
        <f t="shared" si="2"/>
        <v>17</v>
      </c>
      <c r="V14" s="24">
        <f t="shared" si="3"/>
        <v>18</v>
      </c>
      <c r="W14" s="24">
        <f t="shared" si="4"/>
        <v>20</v>
      </c>
      <c r="X14" s="24">
        <f t="shared" si="5"/>
        <v>20</v>
      </c>
      <c r="Y14" s="24">
        <f t="shared" si="6"/>
        <v>7</v>
      </c>
      <c r="Z14" s="24">
        <f t="shared" si="7"/>
        <v>0</v>
      </c>
      <c r="AB14" s="27">
        <f t="shared" si="8"/>
        <v>3.7037037037037034E-3</v>
      </c>
      <c r="AC14" s="27">
        <f t="shared" si="9"/>
        <v>3.8425925925925923E-3</v>
      </c>
      <c r="AD14" s="27">
        <f t="shared" si="10"/>
        <v>4.0046296296296297E-3</v>
      </c>
      <c r="AE14" s="27">
        <f t="shared" si="11"/>
        <v>4.1666666666666666E-3</v>
      </c>
      <c r="AF14" s="27">
        <f t="shared" si="12"/>
        <v>4.1666666666666666E-3</v>
      </c>
      <c r="AG14" s="27">
        <f t="shared" si="13"/>
        <v>4.1666666666666666E-3</v>
      </c>
    </row>
    <row r="15" spans="1:33" s="16" customFormat="1" ht="26.25" customHeight="1">
      <c r="A15" s="22">
        <v>6</v>
      </c>
      <c r="B15" s="18">
        <v>249</v>
      </c>
      <c r="C15" s="11" t="s">
        <v>26</v>
      </c>
      <c r="D15" s="23">
        <v>21</v>
      </c>
      <c r="E15" s="26">
        <v>3.5995370370370369E-3</v>
      </c>
      <c r="F15" s="23">
        <v>19</v>
      </c>
      <c r="G15" s="26">
        <v>3.9351851851851857E-3</v>
      </c>
      <c r="H15" s="23">
        <v>13</v>
      </c>
      <c r="I15" s="26">
        <v>4.1666666666666666E-3</v>
      </c>
      <c r="J15" s="23">
        <v>6</v>
      </c>
      <c r="K15" s="26">
        <v>4.1666666666666666E-3</v>
      </c>
      <c r="L15" s="23">
        <v>4</v>
      </c>
      <c r="M15" s="26">
        <v>4.1666666666666666E-3</v>
      </c>
      <c r="N15" s="23">
        <v>17</v>
      </c>
      <c r="O15" s="26">
        <v>4.1666666666666666E-3</v>
      </c>
      <c r="P15" s="25">
        <f t="shared" si="0"/>
        <v>76</v>
      </c>
      <c r="Q15" s="25" t="e">
        <f t="shared" si="1"/>
        <v>#NUM!</v>
      </c>
      <c r="R15" s="26">
        <f>SUM(AB15:AG15)-O15</f>
        <v>2.0034722222222221E-2</v>
      </c>
      <c r="S15" s="22">
        <v>5</v>
      </c>
      <c r="T15" s="14"/>
      <c r="U15" s="24">
        <f t="shared" si="2"/>
        <v>21</v>
      </c>
      <c r="V15" s="24">
        <f t="shared" si="3"/>
        <v>19</v>
      </c>
      <c r="W15" s="24">
        <f t="shared" si="4"/>
        <v>13</v>
      </c>
      <c r="X15" s="24">
        <f t="shared" si="5"/>
        <v>6</v>
      </c>
      <c r="Y15" s="24">
        <f t="shared" si="6"/>
        <v>4</v>
      </c>
      <c r="Z15" s="24">
        <f t="shared" si="7"/>
        <v>17</v>
      </c>
      <c r="AB15" s="27">
        <f t="shared" si="8"/>
        <v>3.5995370370370369E-3</v>
      </c>
      <c r="AC15" s="27">
        <f t="shared" si="9"/>
        <v>3.9351851851851857E-3</v>
      </c>
      <c r="AD15" s="27">
        <f t="shared" si="10"/>
        <v>4.1666666666666666E-3</v>
      </c>
      <c r="AE15" s="27">
        <f t="shared" si="11"/>
        <v>4.1666666666666666E-3</v>
      </c>
      <c r="AF15" s="27">
        <f t="shared" si="12"/>
        <v>4.1666666666666666E-3</v>
      </c>
      <c r="AG15" s="27">
        <f t="shared" si="13"/>
        <v>4.1666666666666666E-3</v>
      </c>
    </row>
    <row r="16" spans="1:33" s="16" customFormat="1" ht="26.25" customHeight="1">
      <c r="A16" s="22">
        <v>7</v>
      </c>
      <c r="B16" s="28">
        <v>381</v>
      </c>
      <c r="C16" s="11" t="s">
        <v>27</v>
      </c>
      <c r="D16" s="23">
        <v>17</v>
      </c>
      <c r="E16" s="26">
        <v>3.9120370370370368E-3</v>
      </c>
      <c r="F16" s="23">
        <v>16</v>
      </c>
      <c r="G16" s="26">
        <v>4.0393518518518521E-3</v>
      </c>
      <c r="H16" s="23">
        <v>14</v>
      </c>
      <c r="I16" s="26">
        <v>4.1435185185185186E-3</v>
      </c>
      <c r="J16" s="23">
        <v>15</v>
      </c>
      <c r="K16" s="26">
        <v>4.1666666666666666E-3</v>
      </c>
      <c r="L16" s="23">
        <v>13</v>
      </c>
      <c r="M16" s="26">
        <v>4.1666666666666666E-3</v>
      </c>
      <c r="N16" s="23">
        <v>12</v>
      </c>
      <c r="O16" s="26">
        <v>4.1666666666666666E-3</v>
      </c>
      <c r="P16" s="25">
        <f t="shared" si="0"/>
        <v>75</v>
      </c>
      <c r="Q16" s="25" t="e">
        <f t="shared" si="1"/>
        <v>#NUM!</v>
      </c>
      <c r="R16" s="26">
        <f>SUM(AB16:AG16)-O16</f>
        <v>2.042824074074074E-2</v>
      </c>
      <c r="S16" s="22">
        <v>6</v>
      </c>
      <c r="T16" s="14"/>
      <c r="U16" s="24">
        <f t="shared" si="2"/>
        <v>17</v>
      </c>
      <c r="V16" s="24">
        <f t="shared" si="3"/>
        <v>16</v>
      </c>
      <c r="W16" s="24">
        <f t="shared" si="4"/>
        <v>14</v>
      </c>
      <c r="X16" s="24">
        <f t="shared" si="5"/>
        <v>15</v>
      </c>
      <c r="Y16" s="24">
        <f t="shared" si="6"/>
        <v>13</v>
      </c>
      <c r="Z16" s="24">
        <f t="shared" si="7"/>
        <v>12</v>
      </c>
      <c r="AB16" s="27">
        <f t="shared" si="8"/>
        <v>3.9120370370370368E-3</v>
      </c>
      <c r="AC16" s="27">
        <f t="shared" si="9"/>
        <v>4.0393518518518521E-3</v>
      </c>
      <c r="AD16" s="27">
        <f t="shared" si="10"/>
        <v>4.1435185185185186E-3</v>
      </c>
      <c r="AE16" s="27">
        <f t="shared" si="11"/>
        <v>4.1666666666666666E-3</v>
      </c>
      <c r="AF16" s="27">
        <f t="shared" si="12"/>
        <v>4.1666666666666666E-3</v>
      </c>
      <c r="AG16" s="27">
        <f t="shared" si="13"/>
        <v>4.1666666666666666E-3</v>
      </c>
    </row>
    <row r="17" spans="1:33" s="7" customFormat="1" ht="26.25" customHeight="1">
      <c r="A17" s="22">
        <v>8</v>
      </c>
      <c r="B17" s="11" t="s">
        <v>12</v>
      </c>
      <c r="C17" s="11" t="s">
        <v>28</v>
      </c>
      <c r="D17" s="23">
        <v>18</v>
      </c>
      <c r="E17" s="26">
        <v>4.1435185185185186E-3</v>
      </c>
      <c r="F17" s="23">
        <v>4</v>
      </c>
      <c r="G17" s="26">
        <v>4.1666666666666666E-3</v>
      </c>
      <c r="H17" s="23">
        <v>13</v>
      </c>
      <c r="I17" s="26">
        <v>4.1666666666666666E-3</v>
      </c>
      <c r="J17" s="23">
        <v>2</v>
      </c>
      <c r="K17" s="26">
        <v>4.1666666666666666E-3</v>
      </c>
      <c r="L17" s="23">
        <v>20</v>
      </c>
      <c r="M17" s="26">
        <v>4.1666666666666666E-3</v>
      </c>
      <c r="N17" s="23">
        <v>15</v>
      </c>
      <c r="O17" s="26">
        <v>4.1666666666666666E-3</v>
      </c>
      <c r="P17" s="25">
        <f t="shared" si="0"/>
        <v>70</v>
      </c>
      <c r="Q17" s="25" t="e">
        <f t="shared" si="1"/>
        <v>#NUM!</v>
      </c>
      <c r="R17" s="26">
        <f>SUM(AB17:AG17)-K17</f>
        <v>2.0810185185185182E-2</v>
      </c>
      <c r="S17" s="22">
        <v>7</v>
      </c>
      <c r="T17" s="14"/>
      <c r="U17" s="24">
        <f t="shared" si="2"/>
        <v>18</v>
      </c>
      <c r="V17" s="24">
        <f t="shared" si="3"/>
        <v>4</v>
      </c>
      <c r="W17" s="24">
        <f t="shared" si="4"/>
        <v>13</v>
      </c>
      <c r="X17" s="24">
        <f t="shared" si="5"/>
        <v>2</v>
      </c>
      <c r="Y17" s="24">
        <f t="shared" si="6"/>
        <v>20</v>
      </c>
      <c r="Z17" s="24">
        <f t="shared" si="7"/>
        <v>15</v>
      </c>
      <c r="AA17" s="16"/>
      <c r="AB17" s="27">
        <f t="shared" si="8"/>
        <v>4.1435185185185186E-3</v>
      </c>
      <c r="AC17" s="27">
        <f t="shared" si="9"/>
        <v>4.1666666666666666E-3</v>
      </c>
      <c r="AD17" s="27">
        <f t="shared" si="10"/>
        <v>4.1666666666666666E-3</v>
      </c>
      <c r="AE17" s="27">
        <f t="shared" si="11"/>
        <v>4.1666666666666666E-3</v>
      </c>
      <c r="AF17" s="27">
        <f t="shared" si="12"/>
        <v>4.1666666666666666E-3</v>
      </c>
      <c r="AG17" s="27">
        <f t="shared" si="13"/>
        <v>4.1666666666666666E-3</v>
      </c>
    </row>
    <row r="18" spans="1:33" s="7" customFormat="1" ht="26.25" customHeight="1">
      <c r="A18" s="22">
        <v>9</v>
      </c>
      <c r="B18" s="11">
        <v>585</v>
      </c>
      <c r="C18" s="11" t="s">
        <v>20</v>
      </c>
      <c r="D18" s="23">
        <v>7</v>
      </c>
      <c r="E18" s="26">
        <v>3.645833333333333E-3</v>
      </c>
      <c r="F18" s="23">
        <v>18</v>
      </c>
      <c r="G18" s="26">
        <v>3.6805555555555554E-3</v>
      </c>
      <c r="H18" s="23">
        <v>11</v>
      </c>
      <c r="I18" s="26">
        <v>3.8541666666666668E-3</v>
      </c>
      <c r="J18" s="23">
        <v>12</v>
      </c>
      <c r="K18" s="26">
        <v>3.8773148148148143E-3</v>
      </c>
      <c r="L18" s="23">
        <v>8</v>
      </c>
      <c r="M18" s="26">
        <v>3.9699074074074072E-3</v>
      </c>
      <c r="N18" s="23">
        <v>0</v>
      </c>
      <c r="O18" s="26">
        <v>4.1666666666666666E-3</v>
      </c>
      <c r="P18" s="25">
        <f t="shared" si="0"/>
        <v>56</v>
      </c>
      <c r="Q18" s="25" t="e">
        <f t="shared" si="1"/>
        <v>#NUM!</v>
      </c>
      <c r="R18" s="26">
        <f>SUM(AB18:AG18)-O18</f>
        <v>1.9027777777777775E-2</v>
      </c>
      <c r="S18" s="22">
        <v>8</v>
      </c>
      <c r="T18" s="14"/>
      <c r="U18" s="24">
        <f t="shared" si="2"/>
        <v>7</v>
      </c>
      <c r="V18" s="24">
        <f t="shared" si="3"/>
        <v>18</v>
      </c>
      <c r="W18" s="24">
        <f t="shared" si="4"/>
        <v>11</v>
      </c>
      <c r="X18" s="24">
        <f t="shared" si="5"/>
        <v>12</v>
      </c>
      <c r="Y18" s="24">
        <f t="shared" si="6"/>
        <v>8</v>
      </c>
      <c r="Z18" s="24">
        <f t="shared" si="7"/>
        <v>0</v>
      </c>
      <c r="AA18" s="16"/>
      <c r="AB18" s="27">
        <f t="shared" si="8"/>
        <v>3.645833333333333E-3</v>
      </c>
      <c r="AC18" s="27">
        <f t="shared" si="9"/>
        <v>3.6805555555555554E-3</v>
      </c>
      <c r="AD18" s="27">
        <f t="shared" si="10"/>
        <v>3.8541666666666668E-3</v>
      </c>
      <c r="AE18" s="27">
        <f t="shared" si="11"/>
        <v>3.8773148148148143E-3</v>
      </c>
      <c r="AF18" s="27">
        <f t="shared" si="12"/>
        <v>3.9699074074074072E-3</v>
      </c>
      <c r="AG18" s="27">
        <f t="shared" si="13"/>
        <v>4.1666666666666666E-3</v>
      </c>
    </row>
    <row r="19" spans="1:33" s="7" customFormat="1" ht="26.25" customHeight="1">
      <c r="A19" s="22">
        <v>10</v>
      </c>
      <c r="B19" s="11" t="s">
        <v>47</v>
      </c>
      <c r="C19" s="11" t="s">
        <v>24</v>
      </c>
      <c r="D19" s="23">
        <v>7</v>
      </c>
      <c r="E19" s="26">
        <v>4.1666666666666666E-3</v>
      </c>
      <c r="F19" s="23">
        <v>17</v>
      </c>
      <c r="G19" s="26">
        <v>4.1666666666666666E-3</v>
      </c>
      <c r="H19" s="23">
        <v>9</v>
      </c>
      <c r="I19" s="26">
        <v>4.1666666666666666E-3</v>
      </c>
      <c r="J19" s="23">
        <v>17</v>
      </c>
      <c r="K19" s="26">
        <v>4.1666666666666666E-3</v>
      </c>
      <c r="L19" s="23">
        <v>5</v>
      </c>
      <c r="M19" s="26">
        <v>4.1666666666666666E-3</v>
      </c>
      <c r="N19" s="23">
        <v>0</v>
      </c>
      <c r="O19" s="26">
        <v>4.1666666666666666E-3</v>
      </c>
      <c r="P19" s="25">
        <f t="shared" si="0"/>
        <v>55</v>
      </c>
      <c r="Q19" s="25" t="e">
        <f t="shared" si="1"/>
        <v>#NUM!</v>
      </c>
      <c r="R19" s="26">
        <f>SUM(AB19:AG19)-O19</f>
        <v>2.0833333333333332E-2</v>
      </c>
      <c r="S19" s="22">
        <v>9</v>
      </c>
      <c r="T19" s="14"/>
      <c r="U19" s="24">
        <f t="shared" si="2"/>
        <v>7</v>
      </c>
      <c r="V19" s="24">
        <f t="shared" si="3"/>
        <v>17</v>
      </c>
      <c r="W19" s="24">
        <f t="shared" si="4"/>
        <v>9</v>
      </c>
      <c r="X19" s="24">
        <f t="shared" si="5"/>
        <v>17</v>
      </c>
      <c r="Y19" s="24">
        <f t="shared" si="6"/>
        <v>5</v>
      </c>
      <c r="Z19" s="24">
        <f t="shared" si="7"/>
        <v>0</v>
      </c>
      <c r="AA19" s="16"/>
      <c r="AB19" s="27">
        <f t="shared" si="8"/>
        <v>4.1666666666666666E-3</v>
      </c>
      <c r="AC19" s="27">
        <f t="shared" si="9"/>
        <v>4.1666666666666666E-3</v>
      </c>
      <c r="AD19" s="27">
        <f t="shared" si="10"/>
        <v>4.1666666666666666E-3</v>
      </c>
      <c r="AE19" s="27">
        <f t="shared" si="11"/>
        <v>4.1666666666666666E-3</v>
      </c>
      <c r="AF19" s="27">
        <f t="shared" si="12"/>
        <v>4.1666666666666666E-3</v>
      </c>
      <c r="AG19" s="27">
        <f t="shared" si="13"/>
        <v>4.1666666666666666E-3</v>
      </c>
    </row>
    <row r="20" spans="1:33" s="7" customFormat="1" ht="26.25" customHeight="1">
      <c r="A20" s="22">
        <v>11</v>
      </c>
      <c r="B20" s="11" t="s">
        <v>46</v>
      </c>
      <c r="C20" s="11" t="s">
        <v>48</v>
      </c>
      <c r="D20" s="23">
        <v>1</v>
      </c>
      <c r="E20" s="26">
        <v>3.4953703703703705E-3</v>
      </c>
      <c r="F20" s="23">
        <v>11</v>
      </c>
      <c r="G20" s="26">
        <v>3.9814814814814817E-3</v>
      </c>
      <c r="H20" s="23">
        <v>6</v>
      </c>
      <c r="I20" s="26">
        <v>4.1666666666666666E-3</v>
      </c>
      <c r="J20" s="23">
        <v>9</v>
      </c>
      <c r="K20" s="26">
        <v>4.1666666666666666E-3</v>
      </c>
      <c r="L20" s="23">
        <v>18</v>
      </c>
      <c r="M20" s="26">
        <v>4.1666666666666666E-3</v>
      </c>
      <c r="N20" s="23">
        <v>0</v>
      </c>
      <c r="O20" s="26">
        <v>4.1666666666666666E-3</v>
      </c>
      <c r="P20" s="25">
        <f t="shared" si="0"/>
        <v>45</v>
      </c>
      <c r="Q20" s="25" t="e">
        <f t="shared" si="1"/>
        <v>#NUM!</v>
      </c>
      <c r="R20" s="26">
        <f>SUM(AB20:AG20)-O20</f>
        <v>1.997685185185185E-2</v>
      </c>
      <c r="S20" s="22">
        <v>10</v>
      </c>
      <c r="T20" s="14"/>
      <c r="U20" s="24">
        <f t="shared" si="2"/>
        <v>1</v>
      </c>
      <c r="V20" s="24">
        <f t="shared" si="3"/>
        <v>11</v>
      </c>
      <c r="W20" s="24">
        <f t="shared" si="4"/>
        <v>6</v>
      </c>
      <c r="X20" s="24">
        <f t="shared" si="5"/>
        <v>9</v>
      </c>
      <c r="Y20" s="24">
        <f t="shared" si="6"/>
        <v>18</v>
      </c>
      <c r="Z20" s="24">
        <f t="shared" si="7"/>
        <v>0</v>
      </c>
      <c r="AA20" s="16"/>
      <c r="AB20" s="27">
        <f t="shared" si="8"/>
        <v>3.4953703703703705E-3</v>
      </c>
      <c r="AC20" s="27">
        <f t="shared" si="9"/>
        <v>3.9814814814814817E-3</v>
      </c>
      <c r="AD20" s="27">
        <f t="shared" si="10"/>
        <v>4.1666666666666666E-3</v>
      </c>
      <c r="AE20" s="27">
        <f t="shared" si="11"/>
        <v>4.1666666666666666E-3</v>
      </c>
      <c r="AF20" s="27">
        <f t="shared" si="12"/>
        <v>4.1666666666666666E-3</v>
      </c>
      <c r="AG20" s="27">
        <f t="shared" si="13"/>
        <v>4.1666666666666666E-3</v>
      </c>
    </row>
    <row r="21" spans="1:33" s="7" customFormat="1" ht="26.25" customHeight="1">
      <c r="A21" s="22">
        <v>12</v>
      </c>
      <c r="B21" s="11">
        <v>284</v>
      </c>
      <c r="C21" s="11" t="s">
        <v>29</v>
      </c>
      <c r="D21" s="23">
        <v>7</v>
      </c>
      <c r="E21" s="26">
        <v>4.1319444444444442E-3</v>
      </c>
      <c r="F21" s="23">
        <v>2</v>
      </c>
      <c r="G21" s="26">
        <v>4.1666666666666666E-3</v>
      </c>
      <c r="H21" s="23">
        <v>10</v>
      </c>
      <c r="I21" s="26">
        <v>4.1666666666666666E-3</v>
      </c>
      <c r="J21" s="23">
        <v>10</v>
      </c>
      <c r="K21" s="26">
        <v>4.1666666666666666E-3</v>
      </c>
      <c r="L21" s="23">
        <v>10</v>
      </c>
      <c r="M21" s="26">
        <v>4.1666666666666666E-3</v>
      </c>
      <c r="N21" s="23">
        <v>8</v>
      </c>
      <c r="O21" s="26">
        <v>4.1666666666666666E-3</v>
      </c>
      <c r="P21" s="25">
        <f t="shared" si="0"/>
        <v>45</v>
      </c>
      <c r="Q21" s="25" t="e">
        <f t="shared" si="1"/>
        <v>#NUM!</v>
      </c>
      <c r="R21" s="26">
        <f>SUM(AB21:AG21)-G21</f>
        <v>2.0798611111111108E-2</v>
      </c>
      <c r="S21" s="22">
        <v>11</v>
      </c>
      <c r="T21" s="14"/>
      <c r="U21" s="24">
        <f t="shared" si="2"/>
        <v>7</v>
      </c>
      <c r="V21" s="24">
        <f t="shared" si="3"/>
        <v>2</v>
      </c>
      <c r="W21" s="24">
        <f t="shared" si="4"/>
        <v>10</v>
      </c>
      <c r="X21" s="24">
        <f t="shared" si="5"/>
        <v>10</v>
      </c>
      <c r="Y21" s="24">
        <f t="shared" si="6"/>
        <v>10</v>
      </c>
      <c r="Z21" s="24">
        <f t="shared" si="7"/>
        <v>8</v>
      </c>
      <c r="AA21" s="16"/>
      <c r="AB21" s="27">
        <f t="shared" si="8"/>
        <v>4.1319444444444442E-3</v>
      </c>
      <c r="AC21" s="27">
        <f t="shared" si="9"/>
        <v>4.1666666666666666E-3</v>
      </c>
      <c r="AD21" s="27">
        <f t="shared" si="10"/>
        <v>4.1666666666666666E-3</v>
      </c>
      <c r="AE21" s="27">
        <f t="shared" si="11"/>
        <v>4.1666666666666666E-3</v>
      </c>
      <c r="AF21" s="27">
        <f t="shared" si="12"/>
        <v>4.1666666666666666E-3</v>
      </c>
      <c r="AG21" s="27">
        <f t="shared" si="13"/>
        <v>4.1666666666666666E-3</v>
      </c>
    </row>
    <row r="22" spans="1:33" s="7" customFormat="1" ht="15.75" hidden="1" customHeight="1">
      <c r="A22" s="2">
        <v>23</v>
      </c>
      <c r="B22" s="2">
        <f>'[1]сводный полоса'!C30</f>
        <v>0</v>
      </c>
      <c r="C22" s="2">
        <f>'[1]сводный полоса'!D30</f>
        <v>0</v>
      </c>
      <c r="D22" s="23">
        <v>13</v>
      </c>
      <c r="E22" s="26">
        <v>0.50416666666666698</v>
      </c>
      <c r="F22" s="23">
        <v>13</v>
      </c>
      <c r="G22" s="26">
        <v>0.50416666666666698</v>
      </c>
      <c r="H22" s="23">
        <v>13</v>
      </c>
      <c r="I22" s="26">
        <v>0.50416666666666698</v>
      </c>
      <c r="J22" s="23">
        <v>13</v>
      </c>
      <c r="K22" s="26">
        <v>0.50416666666666698</v>
      </c>
      <c r="L22" s="23">
        <v>13</v>
      </c>
      <c r="M22" s="26">
        <v>0.50416666666666698</v>
      </c>
      <c r="N22" s="23">
        <v>13</v>
      </c>
      <c r="O22" s="26">
        <v>0.50416666666666698</v>
      </c>
      <c r="P22" s="25" t="e">
        <f t="shared" ref="P22:P26" si="14">SUM(U22:Z22)-SMALL(U22:Z22,1)</f>
        <v>#NUM!</v>
      </c>
      <c r="Q22" s="25" t="e">
        <f t="shared" ref="Q22:Q26" si="15">E22+G22+I22+K22+M22+O22-SMALL(V22:AA22,6)</f>
        <v>#NUM!</v>
      </c>
      <c r="R22" s="26">
        <f t="shared" ref="R22:R26" si="16">SUM(E22,G22,I22,K22,M22,O22)</f>
        <v>3.0250000000000017</v>
      </c>
      <c r="S22" s="4"/>
    </row>
    <row r="23" spans="1:33" s="7" customFormat="1" ht="15.75" hidden="1" customHeight="1">
      <c r="A23" s="2">
        <v>24</v>
      </c>
      <c r="B23" s="2">
        <f>'[1]сводный полоса'!C31</f>
        <v>0</v>
      </c>
      <c r="C23" s="2">
        <f>'[1]сводный полоса'!D31</f>
        <v>0</v>
      </c>
      <c r="D23" s="23">
        <v>14</v>
      </c>
      <c r="E23" s="26">
        <v>0.54583333333333295</v>
      </c>
      <c r="F23" s="23">
        <v>14</v>
      </c>
      <c r="G23" s="26">
        <v>0.54583333333333295</v>
      </c>
      <c r="H23" s="23">
        <v>14</v>
      </c>
      <c r="I23" s="26">
        <v>0.54583333333333295</v>
      </c>
      <c r="J23" s="23">
        <v>14</v>
      </c>
      <c r="K23" s="26">
        <v>0.54583333333333295</v>
      </c>
      <c r="L23" s="23">
        <v>14</v>
      </c>
      <c r="M23" s="26">
        <v>0.54583333333333295</v>
      </c>
      <c r="N23" s="23">
        <v>14</v>
      </c>
      <c r="O23" s="26">
        <v>0.54583333333333295</v>
      </c>
      <c r="P23" s="25" t="e">
        <f t="shared" si="14"/>
        <v>#NUM!</v>
      </c>
      <c r="Q23" s="25" t="e">
        <f t="shared" si="15"/>
        <v>#NUM!</v>
      </c>
      <c r="R23" s="26">
        <f t="shared" si="16"/>
        <v>3.2749999999999977</v>
      </c>
      <c r="S23" s="4"/>
    </row>
    <row r="24" spans="1:33" s="7" customFormat="1" ht="15.75" hidden="1" customHeight="1">
      <c r="A24" s="2">
        <v>25</v>
      </c>
      <c r="B24" s="2">
        <f>'[1]сводный полоса'!C32</f>
        <v>0</v>
      </c>
      <c r="C24" s="2">
        <f>'[1]сводный полоса'!D32</f>
        <v>0</v>
      </c>
      <c r="D24" s="23">
        <v>15</v>
      </c>
      <c r="E24" s="26">
        <v>0.58750000000000002</v>
      </c>
      <c r="F24" s="23">
        <v>15</v>
      </c>
      <c r="G24" s="26">
        <v>0.58750000000000002</v>
      </c>
      <c r="H24" s="23">
        <v>15</v>
      </c>
      <c r="I24" s="26">
        <v>0.58750000000000002</v>
      </c>
      <c r="J24" s="23">
        <v>15</v>
      </c>
      <c r="K24" s="26">
        <v>0.58750000000000002</v>
      </c>
      <c r="L24" s="23">
        <v>15</v>
      </c>
      <c r="M24" s="26">
        <v>0.58750000000000002</v>
      </c>
      <c r="N24" s="23">
        <v>15</v>
      </c>
      <c r="O24" s="26">
        <v>0.58750000000000002</v>
      </c>
      <c r="P24" s="25" t="e">
        <f t="shared" si="14"/>
        <v>#NUM!</v>
      </c>
      <c r="Q24" s="25" t="e">
        <f t="shared" si="15"/>
        <v>#NUM!</v>
      </c>
      <c r="R24" s="26">
        <f t="shared" si="16"/>
        <v>3.5249999999999999</v>
      </c>
      <c r="S24" s="4"/>
    </row>
    <row r="25" spans="1:33" s="7" customFormat="1" ht="15.75" hidden="1" customHeight="1">
      <c r="A25" s="2">
        <v>26</v>
      </c>
      <c r="B25" s="2">
        <f>'[1]сводный полоса'!C33</f>
        <v>0</v>
      </c>
      <c r="C25" s="2">
        <f>'[1]сводный полоса'!D33</f>
        <v>0</v>
      </c>
      <c r="D25" s="23">
        <v>16</v>
      </c>
      <c r="E25" s="26">
        <v>0.62916666666666698</v>
      </c>
      <c r="F25" s="23">
        <v>16</v>
      </c>
      <c r="G25" s="26">
        <v>0.62916666666666698</v>
      </c>
      <c r="H25" s="23">
        <v>16</v>
      </c>
      <c r="I25" s="26">
        <v>0.62916666666666698</v>
      </c>
      <c r="J25" s="23">
        <v>16</v>
      </c>
      <c r="K25" s="26">
        <v>0.62916666666666698</v>
      </c>
      <c r="L25" s="23">
        <v>16</v>
      </c>
      <c r="M25" s="26">
        <v>0.62916666666666698</v>
      </c>
      <c r="N25" s="23">
        <v>16</v>
      </c>
      <c r="O25" s="26">
        <v>0.62916666666666698</v>
      </c>
      <c r="P25" s="25" t="e">
        <f t="shared" si="14"/>
        <v>#NUM!</v>
      </c>
      <c r="Q25" s="25" t="e">
        <f t="shared" si="15"/>
        <v>#NUM!</v>
      </c>
      <c r="R25" s="26">
        <f t="shared" si="16"/>
        <v>3.7750000000000017</v>
      </c>
      <c r="S25" s="4"/>
    </row>
    <row r="26" spans="1:33" s="7" customFormat="1" ht="15.75" hidden="1" customHeight="1">
      <c r="A26" s="2">
        <v>27</v>
      </c>
      <c r="B26" s="2"/>
      <c r="C26" s="2"/>
      <c r="D26" s="23">
        <v>17</v>
      </c>
      <c r="E26" s="26">
        <v>0.67083333333333295</v>
      </c>
      <c r="F26" s="23">
        <v>17</v>
      </c>
      <c r="G26" s="26">
        <v>0.67083333333333295</v>
      </c>
      <c r="H26" s="23">
        <v>17</v>
      </c>
      <c r="I26" s="26">
        <v>0.67083333333333295</v>
      </c>
      <c r="J26" s="23">
        <v>17</v>
      </c>
      <c r="K26" s="26">
        <v>0.67083333333333295</v>
      </c>
      <c r="L26" s="23">
        <v>17</v>
      </c>
      <c r="M26" s="26">
        <v>0.67083333333333295</v>
      </c>
      <c r="N26" s="23">
        <v>17</v>
      </c>
      <c r="O26" s="26">
        <v>0.67083333333333295</v>
      </c>
      <c r="P26" s="25" t="e">
        <f t="shared" si="14"/>
        <v>#NUM!</v>
      </c>
      <c r="Q26" s="25" t="e">
        <f t="shared" si="15"/>
        <v>#NUM!</v>
      </c>
      <c r="R26" s="26">
        <f t="shared" si="16"/>
        <v>4.0249999999999977</v>
      </c>
      <c r="S26" s="4"/>
    </row>
    <row r="27" spans="1:33" ht="9.75" customHeight="1"/>
    <row r="28" spans="1:33">
      <c r="A28" s="30" t="s">
        <v>42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</row>
    <row r="29" spans="1:33" ht="13.5" customHeight="1"/>
    <row r="30" spans="1:33" ht="12.75" customHeight="1">
      <c r="A30" s="30" t="s">
        <v>43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</row>
    <row r="39" spans="4:4">
      <c r="D39"/>
    </row>
    <row r="40" spans="4:4">
      <c r="D40"/>
    </row>
    <row r="41" spans="4:4">
      <c r="D41"/>
    </row>
    <row r="42" spans="4:4">
      <c r="D42"/>
    </row>
    <row r="43" spans="4:4">
      <c r="D43"/>
    </row>
    <row r="44" spans="4:4">
      <c r="D44"/>
    </row>
    <row r="45" spans="4:4">
      <c r="D45"/>
    </row>
    <row r="46" spans="4:4">
      <c r="D46"/>
    </row>
    <row r="47" spans="4:4">
      <c r="D47"/>
    </row>
    <row r="48" spans="4:4">
      <c r="D48"/>
    </row>
    <row r="49" spans="4:4">
      <c r="D49"/>
    </row>
    <row r="50" spans="4:4">
      <c r="D50"/>
    </row>
  </sheetData>
  <sortState ref="B10:S21">
    <sortCondition descending="1" ref="P10:P21"/>
    <sortCondition ref="R10:R21"/>
  </sortState>
  <mergeCells count="23">
    <mergeCell ref="A28:S28"/>
    <mergeCell ref="A30:S30"/>
    <mergeCell ref="J8:K8"/>
    <mergeCell ref="L8:M8"/>
    <mergeCell ref="N8:O8"/>
    <mergeCell ref="S7:S9"/>
    <mergeCell ref="R7:R9"/>
    <mergeCell ref="A6:C6"/>
    <mergeCell ref="N6:S6"/>
    <mergeCell ref="D7:O7"/>
    <mergeCell ref="A7:A9"/>
    <mergeCell ref="B7:B9"/>
    <mergeCell ref="P7:P9"/>
    <mergeCell ref="D8:E8"/>
    <mergeCell ref="F8:G8"/>
    <mergeCell ref="H8:I8"/>
    <mergeCell ref="C7:C9"/>
    <mergeCell ref="Q7:Q8"/>
    <mergeCell ref="A1:S1"/>
    <mergeCell ref="A2:S2"/>
    <mergeCell ref="A3:S3"/>
    <mergeCell ref="A4:S4"/>
    <mergeCell ref="A5:S5"/>
  </mergeCells>
  <pageMargins left="0.25" right="0.25" top="0.75" bottom="0.75" header="0.3" footer="0.3"/>
  <pageSetup paperSize="9" scale="86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31"/>
  <sheetViews>
    <sheetView zoomScale="75" zoomScaleNormal="75" workbookViewId="0">
      <selection activeCell="D16" sqref="D16"/>
    </sheetView>
  </sheetViews>
  <sheetFormatPr defaultRowHeight="12.75"/>
  <cols>
    <col min="1" max="1" width="4.5703125" style="10" customWidth="1"/>
    <col min="2" max="2" width="7.42578125" style="10" bestFit="1" customWidth="1"/>
    <col min="3" max="3" width="17.28515625" style="10" customWidth="1"/>
    <col min="4" max="4" width="8" style="10" bestFit="1" customWidth="1"/>
    <col min="5" max="5" width="9.28515625" style="10" bestFit="1" customWidth="1"/>
    <col min="6" max="6" width="8" style="10" bestFit="1" customWidth="1"/>
    <col min="7" max="7" width="9.28515625" style="10" bestFit="1" customWidth="1"/>
    <col min="8" max="8" width="8" style="10" bestFit="1" customWidth="1"/>
    <col min="9" max="9" width="9.28515625" style="10" bestFit="1" customWidth="1"/>
    <col min="10" max="10" width="8" style="10" bestFit="1" customWidth="1"/>
    <col min="11" max="11" width="9.28515625" style="10" bestFit="1" customWidth="1"/>
    <col min="12" max="12" width="8" style="10" bestFit="1" customWidth="1"/>
    <col min="13" max="13" width="9.28515625" style="10" bestFit="1" customWidth="1"/>
    <col min="14" max="14" width="8" style="10" bestFit="1" customWidth="1"/>
    <col min="15" max="15" width="9.28515625" style="10" bestFit="1" customWidth="1"/>
    <col min="16" max="16" width="11.85546875" style="10" customWidth="1"/>
    <col min="17" max="17" width="13" style="10" hidden="1" customWidth="1"/>
    <col min="18" max="18" width="12" style="10" customWidth="1"/>
    <col min="19" max="19" width="8.5703125" style="17" customWidth="1"/>
    <col min="20" max="20" width="9.140625" style="10"/>
    <col min="21" max="26" width="0" style="10" hidden="1" customWidth="1"/>
    <col min="27" max="27" width="9.140625" style="10"/>
    <col min="28" max="33" width="0" style="10" hidden="1" customWidth="1"/>
    <col min="34" max="16384" width="9.140625" style="10"/>
  </cols>
  <sheetData>
    <row r="1" spans="1:33" ht="18.7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33">
      <c r="A2" s="30" t="s">
        <v>10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33" ht="3.7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33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3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33" ht="12.75" customHeight="1">
      <c r="A6" s="31" t="s">
        <v>14</v>
      </c>
      <c r="B6" s="31"/>
      <c r="C6" s="31"/>
      <c r="D6" s="19"/>
      <c r="E6" s="19"/>
      <c r="F6" s="19"/>
      <c r="G6" s="19"/>
      <c r="H6" s="19"/>
      <c r="I6" s="19"/>
      <c r="N6" s="32" t="s">
        <v>3</v>
      </c>
      <c r="O6" s="32"/>
      <c r="P6" s="32"/>
      <c r="Q6" s="32"/>
      <c r="R6" s="32"/>
      <c r="S6" s="32"/>
    </row>
    <row r="7" spans="1:33" ht="12.75" customHeight="1">
      <c r="A7" s="36" t="s">
        <v>4</v>
      </c>
      <c r="B7" s="39" t="s">
        <v>5</v>
      </c>
      <c r="C7" s="39" t="s">
        <v>19</v>
      </c>
      <c r="D7" s="33" t="s">
        <v>6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  <c r="P7" s="39" t="s">
        <v>15</v>
      </c>
      <c r="Q7" s="42" t="s">
        <v>7</v>
      </c>
      <c r="R7" s="39" t="s">
        <v>18</v>
      </c>
      <c r="S7" s="43" t="s">
        <v>8</v>
      </c>
    </row>
    <row r="8" spans="1:33" ht="23.25" customHeight="1">
      <c r="A8" s="37"/>
      <c r="B8" s="40"/>
      <c r="C8" s="40"/>
      <c r="D8" s="33">
        <v>1</v>
      </c>
      <c r="E8" s="35"/>
      <c r="F8" s="33">
        <v>2</v>
      </c>
      <c r="G8" s="35"/>
      <c r="H8" s="33">
        <v>3</v>
      </c>
      <c r="I8" s="35"/>
      <c r="J8" s="33">
        <v>4</v>
      </c>
      <c r="K8" s="35"/>
      <c r="L8" s="33">
        <v>5</v>
      </c>
      <c r="M8" s="35"/>
      <c r="N8" s="33">
        <v>6</v>
      </c>
      <c r="O8" s="35"/>
      <c r="P8" s="40"/>
      <c r="Q8" s="42"/>
      <c r="R8" s="40"/>
      <c r="S8" s="44"/>
    </row>
    <row r="9" spans="1:33" s="16" customFormat="1" ht="26.25" customHeight="1">
      <c r="A9" s="38"/>
      <c r="B9" s="41"/>
      <c r="C9" s="41"/>
      <c r="D9" s="20" t="s">
        <v>16</v>
      </c>
      <c r="E9" s="20" t="s">
        <v>17</v>
      </c>
      <c r="F9" s="20" t="s">
        <v>16</v>
      </c>
      <c r="G9" s="20" t="s">
        <v>17</v>
      </c>
      <c r="H9" s="20" t="s">
        <v>16</v>
      </c>
      <c r="I9" s="20" t="s">
        <v>17</v>
      </c>
      <c r="J9" s="20" t="s">
        <v>16</v>
      </c>
      <c r="K9" s="20" t="s">
        <v>17</v>
      </c>
      <c r="L9" s="20" t="s">
        <v>16</v>
      </c>
      <c r="M9" s="20" t="s">
        <v>17</v>
      </c>
      <c r="N9" s="20" t="s">
        <v>16</v>
      </c>
      <c r="O9" s="20" t="s">
        <v>17</v>
      </c>
      <c r="P9" s="41"/>
      <c r="Q9" s="13"/>
      <c r="R9" s="41"/>
      <c r="S9" s="45"/>
      <c r="T9" s="14"/>
      <c r="U9" s="15"/>
    </row>
    <row r="10" spans="1:33" s="16" customFormat="1" ht="26.25" customHeight="1">
      <c r="A10" s="22">
        <v>1</v>
      </c>
      <c r="B10" s="18" t="s">
        <v>49</v>
      </c>
      <c r="C10" s="11" t="s">
        <v>38</v>
      </c>
      <c r="D10" s="23">
        <v>21</v>
      </c>
      <c r="E10" s="26">
        <v>2.4421296296296296E-3</v>
      </c>
      <c r="F10" s="23">
        <v>21</v>
      </c>
      <c r="G10" s="26">
        <v>2.5925925925925925E-3</v>
      </c>
      <c r="H10" s="23">
        <v>20</v>
      </c>
      <c r="I10" s="26">
        <v>2.8124999999999995E-3</v>
      </c>
      <c r="J10" s="23">
        <v>20</v>
      </c>
      <c r="K10" s="26">
        <v>2.9513888888888888E-3</v>
      </c>
      <c r="L10" s="23">
        <v>20</v>
      </c>
      <c r="M10" s="26">
        <v>3.5185185185185185E-3</v>
      </c>
      <c r="N10" s="23">
        <v>21</v>
      </c>
      <c r="O10" s="26">
        <v>2.615740740740741E-3</v>
      </c>
      <c r="P10" s="25">
        <f t="shared" ref="P10:P22" si="0">SUM(U10:Z10)-SMALL(U10:Z10,1)</f>
        <v>103</v>
      </c>
      <c r="Q10" s="25" t="e">
        <f t="shared" ref="Q10:Q22" si="1">E10+G10+I10+K10+M10+O10-SMALL(V10:AA10,6)</f>
        <v>#NUM!</v>
      </c>
      <c r="R10" s="26">
        <f>SUM(AB10:AG10)-M10</f>
        <v>1.3414351851851851E-2</v>
      </c>
      <c r="S10" s="22">
        <v>1</v>
      </c>
      <c r="T10" s="14"/>
      <c r="U10" s="24">
        <f>D10</f>
        <v>21</v>
      </c>
      <c r="V10" s="24">
        <f>F10</f>
        <v>21</v>
      </c>
      <c r="W10" s="24">
        <f>H10</f>
        <v>20</v>
      </c>
      <c r="X10" s="24">
        <f>J10</f>
        <v>20</v>
      </c>
      <c r="Y10" s="24">
        <f>L10</f>
        <v>20</v>
      </c>
      <c r="Z10" s="24">
        <f>N10</f>
        <v>21</v>
      </c>
      <c r="AB10" s="27">
        <f>E10</f>
        <v>2.4421296296296296E-3</v>
      </c>
      <c r="AC10" s="27">
        <f>G10</f>
        <v>2.5925925925925925E-3</v>
      </c>
      <c r="AD10" s="27">
        <f>I10</f>
        <v>2.8124999999999995E-3</v>
      </c>
      <c r="AE10" s="27">
        <f>K10</f>
        <v>2.9513888888888888E-3</v>
      </c>
      <c r="AF10" s="27">
        <f>M10</f>
        <v>3.5185185185185185E-3</v>
      </c>
      <c r="AG10" s="27">
        <f>O10</f>
        <v>2.615740740740741E-3</v>
      </c>
    </row>
    <row r="11" spans="1:33" s="16" customFormat="1" ht="26.25" customHeight="1">
      <c r="A11" s="22">
        <v>2</v>
      </c>
      <c r="B11" s="18">
        <v>393</v>
      </c>
      <c r="C11" s="18" t="s">
        <v>32</v>
      </c>
      <c r="D11" s="23">
        <v>21</v>
      </c>
      <c r="E11" s="26">
        <v>3.0787037037037037E-3</v>
      </c>
      <c r="F11" s="23">
        <v>21</v>
      </c>
      <c r="G11" s="26">
        <v>3.472222222222222E-3</v>
      </c>
      <c r="H11" s="23">
        <v>20</v>
      </c>
      <c r="I11" s="26">
        <v>3.483796296296296E-3</v>
      </c>
      <c r="J11" s="23">
        <v>10</v>
      </c>
      <c r="K11" s="26">
        <v>3.6689814814814814E-3</v>
      </c>
      <c r="L11" s="23">
        <v>20</v>
      </c>
      <c r="M11" s="26">
        <v>3.7037037037037034E-3</v>
      </c>
      <c r="N11" s="23">
        <v>11</v>
      </c>
      <c r="O11" s="26">
        <v>3.7037037037037034E-3</v>
      </c>
      <c r="P11" s="25">
        <f t="shared" si="0"/>
        <v>93</v>
      </c>
      <c r="Q11" s="25" t="e">
        <f t="shared" si="1"/>
        <v>#NUM!</v>
      </c>
      <c r="R11" s="26">
        <f>SUM(AB11:AG11)-K11</f>
        <v>1.7442129629629627E-2</v>
      </c>
      <c r="S11" s="22">
        <v>2</v>
      </c>
      <c r="T11" s="14"/>
      <c r="U11" s="24">
        <f t="shared" ref="U11:U22" si="2">D11</f>
        <v>21</v>
      </c>
      <c r="V11" s="24">
        <f t="shared" ref="V11:V22" si="3">F11</f>
        <v>21</v>
      </c>
      <c r="W11" s="24">
        <f t="shared" ref="W11:W22" si="4">H11</f>
        <v>20</v>
      </c>
      <c r="X11" s="24">
        <f t="shared" ref="X11:X22" si="5">J11</f>
        <v>10</v>
      </c>
      <c r="Y11" s="24">
        <f t="shared" ref="Y11:Y22" si="6">L11</f>
        <v>20</v>
      </c>
      <c r="Z11" s="24">
        <f t="shared" ref="Z11:Z22" si="7">N11</f>
        <v>11</v>
      </c>
      <c r="AB11" s="27">
        <f t="shared" ref="AB11:AB22" si="8">E11</f>
        <v>3.0787037037037037E-3</v>
      </c>
      <c r="AC11" s="27">
        <f t="shared" ref="AC11:AC22" si="9">G11</f>
        <v>3.472222222222222E-3</v>
      </c>
      <c r="AD11" s="27">
        <f t="shared" ref="AD11:AD22" si="10">I11</f>
        <v>3.483796296296296E-3</v>
      </c>
      <c r="AE11" s="27">
        <f t="shared" ref="AE11:AE22" si="11">K11</f>
        <v>3.6689814814814814E-3</v>
      </c>
      <c r="AF11" s="27">
        <f t="shared" ref="AF11:AF22" si="12">M11</f>
        <v>3.7037037037037034E-3</v>
      </c>
      <c r="AG11" s="27">
        <f t="shared" ref="AG11:AG22" si="13">O11</f>
        <v>3.7037037037037034E-3</v>
      </c>
    </row>
    <row r="12" spans="1:33" s="16" customFormat="1" ht="26.25" customHeight="1">
      <c r="A12" s="22">
        <v>3</v>
      </c>
      <c r="B12" s="18" t="s">
        <v>33</v>
      </c>
      <c r="C12" s="11" t="s">
        <v>34</v>
      </c>
      <c r="D12" s="23">
        <v>21</v>
      </c>
      <c r="E12" s="26">
        <v>3.1018518518518522E-3</v>
      </c>
      <c r="F12" s="23">
        <v>21</v>
      </c>
      <c r="G12" s="26">
        <v>3.2986111111111111E-3</v>
      </c>
      <c r="H12" s="23">
        <v>21</v>
      </c>
      <c r="I12" s="26">
        <v>3.4375E-3</v>
      </c>
      <c r="J12" s="23">
        <v>20</v>
      </c>
      <c r="K12" s="26">
        <v>3.483796296296296E-3</v>
      </c>
      <c r="L12" s="23">
        <v>10</v>
      </c>
      <c r="M12" s="26">
        <v>4.1666666666666666E-3</v>
      </c>
      <c r="N12" s="23">
        <v>1</v>
      </c>
      <c r="O12" s="26">
        <v>4.1666666666666666E-3</v>
      </c>
      <c r="P12" s="25">
        <f t="shared" si="0"/>
        <v>93</v>
      </c>
      <c r="Q12" s="25" t="e">
        <f t="shared" si="1"/>
        <v>#NUM!</v>
      </c>
      <c r="R12" s="26">
        <f t="shared" ref="R12:R17" si="14">SUM(AB12:AG12)-O12</f>
        <v>1.7488425925925925E-2</v>
      </c>
      <c r="S12" s="22">
        <v>3</v>
      </c>
      <c r="T12" s="14"/>
      <c r="U12" s="24">
        <f t="shared" si="2"/>
        <v>21</v>
      </c>
      <c r="V12" s="24">
        <f t="shared" si="3"/>
        <v>21</v>
      </c>
      <c r="W12" s="24">
        <f t="shared" si="4"/>
        <v>21</v>
      </c>
      <c r="X12" s="24">
        <f t="shared" si="5"/>
        <v>20</v>
      </c>
      <c r="Y12" s="24">
        <f t="shared" si="6"/>
        <v>10</v>
      </c>
      <c r="Z12" s="24">
        <f t="shared" si="7"/>
        <v>1</v>
      </c>
      <c r="AB12" s="27">
        <f t="shared" si="8"/>
        <v>3.1018518518518522E-3</v>
      </c>
      <c r="AC12" s="27">
        <f t="shared" si="9"/>
        <v>3.2986111111111111E-3</v>
      </c>
      <c r="AD12" s="27">
        <f t="shared" si="10"/>
        <v>3.4375E-3</v>
      </c>
      <c r="AE12" s="27">
        <f t="shared" si="11"/>
        <v>3.483796296296296E-3</v>
      </c>
      <c r="AF12" s="27">
        <f t="shared" si="12"/>
        <v>4.1666666666666666E-3</v>
      </c>
      <c r="AG12" s="27">
        <f t="shared" si="13"/>
        <v>4.1666666666666666E-3</v>
      </c>
    </row>
    <row r="13" spans="1:33" s="16" customFormat="1" ht="26.25" customHeight="1">
      <c r="A13" s="22">
        <v>4</v>
      </c>
      <c r="B13" s="18">
        <v>249</v>
      </c>
      <c r="C13" s="11" t="s">
        <v>26</v>
      </c>
      <c r="D13" s="23">
        <v>20</v>
      </c>
      <c r="E13" s="26">
        <v>3.0671296296296297E-3</v>
      </c>
      <c r="F13" s="23">
        <v>14</v>
      </c>
      <c r="G13" s="26">
        <v>3.2291666666666666E-3</v>
      </c>
      <c r="H13" s="23">
        <v>19</v>
      </c>
      <c r="I13" s="26">
        <v>3.7500000000000003E-3</v>
      </c>
      <c r="J13" s="23">
        <v>19</v>
      </c>
      <c r="K13" s="26">
        <v>4.0046296296296297E-3</v>
      </c>
      <c r="L13" s="23">
        <v>20</v>
      </c>
      <c r="M13" s="26">
        <v>4.155092592592593E-3</v>
      </c>
      <c r="N13" s="23">
        <v>10</v>
      </c>
      <c r="O13" s="26">
        <v>4.1666666666666666E-3</v>
      </c>
      <c r="P13" s="25">
        <f t="shared" si="0"/>
        <v>92</v>
      </c>
      <c r="Q13" s="25" t="e">
        <f t="shared" si="1"/>
        <v>#NUM!</v>
      </c>
      <c r="R13" s="26">
        <f t="shared" si="14"/>
        <v>1.8206018518518517E-2</v>
      </c>
      <c r="S13" s="22">
        <v>4</v>
      </c>
      <c r="T13" s="14"/>
      <c r="U13" s="24">
        <f t="shared" si="2"/>
        <v>20</v>
      </c>
      <c r="V13" s="24">
        <f t="shared" si="3"/>
        <v>14</v>
      </c>
      <c r="W13" s="24">
        <f t="shared" si="4"/>
        <v>19</v>
      </c>
      <c r="X13" s="24">
        <f t="shared" si="5"/>
        <v>19</v>
      </c>
      <c r="Y13" s="24">
        <f t="shared" si="6"/>
        <v>20</v>
      </c>
      <c r="Z13" s="24">
        <f t="shared" si="7"/>
        <v>10</v>
      </c>
      <c r="AB13" s="27">
        <f t="shared" si="8"/>
        <v>3.0671296296296297E-3</v>
      </c>
      <c r="AC13" s="27">
        <f t="shared" si="9"/>
        <v>3.2291666666666666E-3</v>
      </c>
      <c r="AD13" s="27">
        <f t="shared" si="10"/>
        <v>3.7500000000000003E-3</v>
      </c>
      <c r="AE13" s="27">
        <f t="shared" si="11"/>
        <v>4.0046296296296297E-3</v>
      </c>
      <c r="AF13" s="27">
        <f t="shared" si="12"/>
        <v>4.155092592592593E-3</v>
      </c>
      <c r="AG13" s="27">
        <f t="shared" si="13"/>
        <v>4.1666666666666666E-3</v>
      </c>
    </row>
    <row r="14" spans="1:33" s="16" customFormat="1" ht="26.25" customHeight="1">
      <c r="A14" s="22">
        <v>5</v>
      </c>
      <c r="B14" s="18">
        <v>377</v>
      </c>
      <c r="C14" s="11" t="s">
        <v>37</v>
      </c>
      <c r="D14" s="23">
        <v>20</v>
      </c>
      <c r="E14" s="26">
        <v>3.2175925925925926E-3</v>
      </c>
      <c r="F14" s="23">
        <v>20</v>
      </c>
      <c r="G14" s="26">
        <v>3.3912037037037036E-3</v>
      </c>
      <c r="H14" s="23">
        <v>17</v>
      </c>
      <c r="I14" s="26">
        <v>3.645833333333333E-3</v>
      </c>
      <c r="J14" s="23">
        <v>19</v>
      </c>
      <c r="K14" s="26">
        <v>3.9004629629629632E-3</v>
      </c>
      <c r="L14" s="23">
        <v>8</v>
      </c>
      <c r="M14" s="26">
        <v>4.1203703703703706E-3</v>
      </c>
      <c r="N14" s="23">
        <v>9</v>
      </c>
      <c r="O14" s="26">
        <v>4.1666666666666666E-3</v>
      </c>
      <c r="P14" s="25">
        <f t="shared" si="0"/>
        <v>85</v>
      </c>
      <c r="Q14" s="25" t="e">
        <f t="shared" si="1"/>
        <v>#NUM!</v>
      </c>
      <c r="R14" s="26">
        <f t="shared" si="14"/>
        <v>1.8275462962962962E-2</v>
      </c>
      <c r="S14" s="22">
        <v>5</v>
      </c>
      <c r="T14" s="14"/>
      <c r="U14" s="24">
        <f t="shared" si="2"/>
        <v>20</v>
      </c>
      <c r="V14" s="24">
        <f t="shared" si="3"/>
        <v>20</v>
      </c>
      <c r="W14" s="24">
        <f t="shared" si="4"/>
        <v>17</v>
      </c>
      <c r="X14" s="24">
        <f t="shared" si="5"/>
        <v>19</v>
      </c>
      <c r="Y14" s="24">
        <f t="shared" si="6"/>
        <v>8</v>
      </c>
      <c r="Z14" s="24">
        <f t="shared" si="7"/>
        <v>9</v>
      </c>
      <c r="AB14" s="27">
        <f t="shared" si="8"/>
        <v>3.2175925925925926E-3</v>
      </c>
      <c r="AC14" s="27">
        <f t="shared" si="9"/>
        <v>3.3912037037037036E-3</v>
      </c>
      <c r="AD14" s="27">
        <f t="shared" si="10"/>
        <v>3.645833333333333E-3</v>
      </c>
      <c r="AE14" s="27">
        <f t="shared" si="11"/>
        <v>3.9004629629629632E-3</v>
      </c>
      <c r="AF14" s="27">
        <f t="shared" si="12"/>
        <v>4.1203703703703706E-3</v>
      </c>
      <c r="AG14" s="27">
        <f t="shared" si="13"/>
        <v>4.1666666666666666E-3</v>
      </c>
    </row>
    <row r="15" spans="1:33" s="16" customFormat="1" ht="26.25" customHeight="1">
      <c r="A15" s="22">
        <v>6</v>
      </c>
      <c r="B15" s="11" t="s">
        <v>46</v>
      </c>
      <c r="C15" s="11" t="s">
        <v>48</v>
      </c>
      <c r="D15" s="23">
        <v>20</v>
      </c>
      <c r="E15" s="26">
        <v>3.0092592592592588E-3</v>
      </c>
      <c r="F15" s="23">
        <v>19</v>
      </c>
      <c r="G15" s="26">
        <v>3.1018518518518522E-3</v>
      </c>
      <c r="H15" s="23">
        <v>4</v>
      </c>
      <c r="I15" s="26">
        <v>3.7037037037037034E-3</v>
      </c>
      <c r="J15" s="23">
        <v>21</v>
      </c>
      <c r="K15" s="26">
        <v>3.7384259259259263E-3</v>
      </c>
      <c r="L15" s="23">
        <v>19</v>
      </c>
      <c r="M15" s="26">
        <v>3.9467592592592592E-3</v>
      </c>
      <c r="N15" s="23">
        <v>0</v>
      </c>
      <c r="O15" s="26">
        <v>4.1666666666666666E-3</v>
      </c>
      <c r="P15" s="25">
        <f t="shared" si="0"/>
        <v>83</v>
      </c>
      <c r="Q15" s="25" t="e">
        <f t="shared" si="1"/>
        <v>#NUM!</v>
      </c>
      <c r="R15" s="26">
        <f t="shared" si="14"/>
        <v>1.7500000000000002E-2</v>
      </c>
      <c r="S15" s="22">
        <v>6</v>
      </c>
      <c r="T15" s="14"/>
      <c r="U15" s="24">
        <f t="shared" si="2"/>
        <v>20</v>
      </c>
      <c r="V15" s="24">
        <f t="shared" si="3"/>
        <v>19</v>
      </c>
      <c r="W15" s="24">
        <f t="shared" si="4"/>
        <v>4</v>
      </c>
      <c r="X15" s="24">
        <f t="shared" si="5"/>
        <v>21</v>
      </c>
      <c r="Y15" s="24">
        <f t="shared" si="6"/>
        <v>19</v>
      </c>
      <c r="Z15" s="24">
        <f t="shared" si="7"/>
        <v>0</v>
      </c>
      <c r="AB15" s="27">
        <f t="shared" si="8"/>
        <v>3.0092592592592588E-3</v>
      </c>
      <c r="AC15" s="27">
        <f t="shared" si="9"/>
        <v>3.1018518518518522E-3</v>
      </c>
      <c r="AD15" s="27">
        <f t="shared" si="10"/>
        <v>3.7037037037037034E-3</v>
      </c>
      <c r="AE15" s="27">
        <f t="shared" si="11"/>
        <v>3.7384259259259263E-3</v>
      </c>
      <c r="AF15" s="27">
        <f t="shared" si="12"/>
        <v>3.9467592592592592E-3</v>
      </c>
      <c r="AG15" s="27">
        <f t="shared" si="13"/>
        <v>4.1666666666666666E-3</v>
      </c>
    </row>
    <row r="16" spans="1:33" s="16" customFormat="1" ht="26.25" customHeight="1">
      <c r="A16" s="22">
        <v>7</v>
      </c>
      <c r="B16" s="11">
        <v>386</v>
      </c>
      <c r="C16" s="11" t="s">
        <v>36</v>
      </c>
      <c r="D16" s="23">
        <v>16</v>
      </c>
      <c r="E16" s="26">
        <v>3.7500000000000003E-3</v>
      </c>
      <c r="F16" s="23">
        <v>20</v>
      </c>
      <c r="G16" s="26">
        <v>4.1435185185185186E-3</v>
      </c>
      <c r="H16" s="23">
        <v>15</v>
      </c>
      <c r="I16" s="26">
        <v>4.1666666666666666E-3</v>
      </c>
      <c r="J16" s="23">
        <v>15</v>
      </c>
      <c r="K16" s="26">
        <v>4.1666666666666666E-3</v>
      </c>
      <c r="L16" s="23">
        <v>17</v>
      </c>
      <c r="M16" s="26">
        <v>4.1666666666666666E-3</v>
      </c>
      <c r="N16" s="23">
        <v>0</v>
      </c>
      <c r="O16" s="26">
        <v>4.1666666666666666E-3</v>
      </c>
      <c r="P16" s="25">
        <f t="shared" si="0"/>
        <v>83</v>
      </c>
      <c r="Q16" s="25" t="e">
        <f t="shared" si="1"/>
        <v>#NUM!</v>
      </c>
      <c r="R16" s="26">
        <f t="shared" si="14"/>
        <v>2.0393518518518516E-2</v>
      </c>
      <c r="S16" s="22">
        <v>7</v>
      </c>
      <c r="T16" s="14"/>
      <c r="U16" s="24">
        <f t="shared" si="2"/>
        <v>16</v>
      </c>
      <c r="V16" s="24">
        <f t="shared" si="3"/>
        <v>20</v>
      </c>
      <c r="W16" s="24">
        <f t="shared" si="4"/>
        <v>15</v>
      </c>
      <c r="X16" s="24">
        <f t="shared" si="5"/>
        <v>15</v>
      </c>
      <c r="Y16" s="24">
        <f t="shared" si="6"/>
        <v>17</v>
      </c>
      <c r="Z16" s="24">
        <f t="shared" si="7"/>
        <v>0</v>
      </c>
      <c r="AB16" s="27">
        <f t="shared" si="8"/>
        <v>3.7500000000000003E-3</v>
      </c>
      <c r="AC16" s="27">
        <f t="shared" si="9"/>
        <v>4.1435185185185186E-3</v>
      </c>
      <c r="AD16" s="27">
        <f t="shared" si="10"/>
        <v>4.1666666666666666E-3</v>
      </c>
      <c r="AE16" s="27">
        <f t="shared" si="11"/>
        <v>4.1666666666666666E-3</v>
      </c>
      <c r="AF16" s="27">
        <f t="shared" si="12"/>
        <v>4.1666666666666666E-3</v>
      </c>
      <c r="AG16" s="27">
        <f t="shared" si="13"/>
        <v>4.1666666666666666E-3</v>
      </c>
    </row>
    <row r="17" spans="1:33" s="16" customFormat="1" ht="26.25" customHeight="1">
      <c r="A17" s="22">
        <v>8</v>
      </c>
      <c r="B17" s="11" t="s">
        <v>30</v>
      </c>
      <c r="C17" s="11" t="s">
        <v>31</v>
      </c>
      <c r="D17" s="23">
        <v>20</v>
      </c>
      <c r="E17" s="26">
        <v>3.0555555555555557E-3</v>
      </c>
      <c r="F17" s="23">
        <v>21</v>
      </c>
      <c r="G17" s="26">
        <v>3.8194444444444443E-3</v>
      </c>
      <c r="H17" s="23">
        <v>19</v>
      </c>
      <c r="I17" s="26">
        <v>4.0046296296296297E-3</v>
      </c>
      <c r="J17" s="23">
        <v>8</v>
      </c>
      <c r="K17" s="26">
        <v>4.1319444444444442E-3</v>
      </c>
      <c r="L17" s="23">
        <v>14</v>
      </c>
      <c r="M17" s="26">
        <v>4.1666666666666666E-3</v>
      </c>
      <c r="N17" s="23">
        <v>2</v>
      </c>
      <c r="O17" s="26">
        <v>4.1666666666666666E-3</v>
      </c>
      <c r="P17" s="25">
        <f t="shared" si="0"/>
        <v>82</v>
      </c>
      <c r="Q17" s="25" t="e">
        <f t="shared" si="1"/>
        <v>#NUM!</v>
      </c>
      <c r="R17" s="26">
        <f t="shared" si="14"/>
        <v>1.9178240740740739E-2</v>
      </c>
      <c r="S17" s="22">
        <v>8</v>
      </c>
      <c r="T17" s="14"/>
      <c r="U17" s="24">
        <f t="shared" si="2"/>
        <v>20</v>
      </c>
      <c r="V17" s="24">
        <f t="shared" si="3"/>
        <v>21</v>
      </c>
      <c r="W17" s="24">
        <f t="shared" si="4"/>
        <v>19</v>
      </c>
      <c r="X17" s="24">
        <f t="shared" si="5"/>
        <v>8</v>
      </c>
      <c r="Y17" s="24">
        <f t="shared" si="6"/>
        <v>14</v>
      </c>
      <c r="Z17" s="24">
        <f t="shared" si="7"/>
        <v>2</v>
      </c>
      <c r="AB17" s="27">
        <f t="shared" si="8"/>
        <v>3.0555555555555557E-3</v>
      </c>
      <c r="AC17" s="27">
        <f t="shared" si="9"/>
        <v>3.8194444444444443E-3</v>
      </c>
      <c r="AD17" s="27">
        <f t="shared" si="10"/>
        <v>4.0046296296296297E-3</v>
      </c>
      <c r="AE17" s="27">
        <f t="shared" si="11"/>
        <v>4.1319444444444442E-3</v>
      </c>
      <c r="AF17" s="27">
        <f t="shared" si="12"/>
        <v>4.1666666666666666E-3</v>
      </c>
      <c r="AG17" s="27">
        <f t="shared" si="13"/>
        <v>4.1666666666666666E-3</v>
      </c>
    </row>
    <row r="18" spans="1:33" s="16" customFormat="1" ht="26.25" customHeight="1">
      <c r="A18" s="22">
        <v>9</v>
      </c>
      <c r="B18" s="12">
        <v>381</v>
      </c>
      <c r="C18" s="11" t="s">
        <v>27</v>
      </c>
      <c r="D18" s="23">
        <v>18</v>
      </c>
      <c r="E18" s="26">
        <v>4.1435185185185186E-3</v>
      </c>
      <c r="F18" s="23">
        <v>8</v>
      </c>
      <c r="G18" s="26">
        <v>4.155092592592593E-3</v>
      </c>
      <c r="H18" s="23">
        <v>20</v>
      </c>
      <c r="I18" s="26">
        <v>4.1666666666666666E-3</v>
      </c>
      <c r="J18" s="23">
        <v>6</v>
      </c>
      <c r="K18" s="26">
        <v>4.1666666666666666E-3</v>
      </c>
      <c r="L18" s="23">
        <v>7</v>
      </c>
      <c r="M18" s="26">
        <v>4.1666666666666666E-3</v>
      </c>
      <c r="N18" s="23">
        <v>17</v>
      </c>
      <c r="O18" s="26">
        <v>4.1666666666666666E-3</v>
      </c>
      <c r="P18" s="25">
        <f t="shared" si="0"/>
        <v>70</v>
      </c>
      <c r="Q18" s="25" t="e">
        <f t="shared" si="1"/>
        <v>#NUM!</v>
      </c>
      <c r="R18" s="26">
        <f>SUM(AB18:AG18)-K18</f>
        <v>2.0798611111111108E-2</v>
      </c>
      <c r="S18" s="22">
        <v>9</v>
      </c>
      <c r="T18" s="14"/>
      <c r="U18" s="24">
        <f t="shared" si="2"/>
        <v>18</v>
      </c>
      <c r="V18" s="24">
        <f t="shared" si="3"/>
        <v>8</v>
      </c>
      <c r="W18" s="24">
        <f t="shared" si="4"/>
        <v>20</v>
      </c>
      <c r="X18" s="24">
        <f t="shared" si="5"/>
        <v>6</v>
      </c>
      <c r="Y18" s="24">
        <f t="shared" si="6"/>
        <v>7</v>
      </c>
      <c r="Z18" s="24">
        <f t="shared" si="7"/>
        <v>17</v>
      </c>
      <c r="AB18" s="27">
        <f t="shared" si="8"/>
        <v>4.1435185185185186E-3</v>
      </c>
      <c r="AC18" s="27">
        <f t="shared" si="9"/>
        <v>4.155092592592593E-3</v>
      </c>
      <c r="AD18" s="27">
        <f t="shared" si="10"/>
        <v>4.1666666666666666E-3</v>
      </c>
      <c r="AE18" s="27">
        <f t="shared" si="11"/>
        <v>4.1666666666666666E-3</v>
      </c>
      <c r="AF18" s="27">
        <f t="shared" si="12"/>
        <v>4.1666666666666666E-3</v>
      </c>
      <c r="AG18" s="27">
        <f t="shared" si="13"/>
        <v>4.1666666666666666E-3</v>
      </c>
    </row>
    <row r="19" spans="1:33" s="16" customFormat="1" ht="26.25" customHeight="1">
      <c r="A19" s="22">
        <v>10</v>
      </c>
      <c r="B19" s="11">
        <v>250</v>
      </c>
      <c r="C19" s="11" t="s">
        <v>23</v>
      </c>
      <c r="D19" s="23">
        <v>18</v>
      </c>
      <c r="E19" s="26">
        <v>3.7962962962962963E-3</v>
      </c>
      <c r="F19" s="23">
        <v>18</v>
      </c>
      <c r="G19" s="26">
        <v>3.9120370370370368E-3</v>
      </c>
      <c r="H19" s="23">
        <v>11</v>
      </c>
      <c r="I19" s="26">
        <v>4.0393518518518521E-3</v>
      </c>
      <c r="J19" s="23">
        <v>0</v>
      </c>
      <c r="K19" s="26">
        <v>4.1666666666666666E-3</v>
      </c>
      <c r="L19" s="23">
        <v>15</v>
      </c>
      <c r="M19" s="26">
        <v>4.1666666666666666E-3</v>
      </c>
      <c r="N19" s="23">
        <v>0</v>
      </c>
      <c r="O19" s="26">
        <v>4.1666666666666666E-3</v>
      </c>
      <c r="P19" s="25">
        <f t="shared" si="0"/>
        <v>62</v>
      </c>
      <c r="Q19" s="25" t="e">
        <f t="shared" si="1"/>
        <v>#NUM!</v>
      </c>
      <c r="R19" s="26">
        <f>SUM(AB19:AG19)-O19</f>
        <v>2.0081018518518515E-2</v>
      </c>
      <c r="S19" s="22">
        <v>10</v>
      </c>
      <c r="T19" s="14"/>
      <c r="U19" s="24">
        <f t="shared" si="2"/>
        <v>18</v>
      </c>
      <c r="V19" s="24">
        <f t="shared" si="3"/>
        <v>18</v>
      </c>
      <c r="W19" s="24">
        <f t="shared" si="4"/>
        <v>11</v>
      </c>
      <c r="X19" s="24">
        <f t="shared" si="5"/>
        <v>0</v>
      </c>
      <c r="Y19" s="24">
        <f t="shared" si="6"/>
        <v>15</v>
      </c>
      <c r="Z19" s="24">
        <f t="shared" si="7"/>
        <v>0</v>
      </c>
      <c r="AB19" s="27">
        <f t="shared" si="8"/>
        <v>3.7962962962962963E-3</v>
      </c>
      <c r="AC19" s="27">
        <f t="shared" si="9"/>
        <v>3.9120370370370368E-3</v>
      </c>
      <c r="AD19" s="27">
        <f t="shared" si="10"/>
        <v>4.0393518518518521E-3</v>
      </c>
      <c r="AE19" s="27">
        <f t="shared" si="11"/>
        <v>4.1666666666666666E-3</v>
      </c>
      <c r="AF19" s="27">
        <f t="shared" si="12"/>
        <v>4.1666666666666666E-3</v>
      </c>
      <c r="AG19" s="27">
        <f t="shared" si="13"/>
        <v>4.1666666666666666E-3</v>
      </c>
    </row>
    <row r="20" spans="1:33" s="16" customFormat="1" ht="26.25" customHeight="1">
      <c r="A20" s="22">
        <v>11</v>
      </c>
      <c r="B20" s="11">
        <v>551</v>
      </c>
      <c r="C20" s="11" t="s">
        <v>25</v>
      </c>
      <c r="D20" s="23">
        <v>17</v>
      </c>
      <c r="E20" s="26">
        <v>3.483796296296296E-3</v>
      </c>
      <c r="F20" s="23">
        <v>17</v>
      </c>
      <c r="G20" s="26">
        <v>3.7037037037037034E-3</v>
      </c>
      <c r="H20" s="23">
        <v>17</v>
      </c>
      <c r="I20" s="26">
        <v>4.1666666666666666E-3</v>
      </c>
      <c r="J20" s="23">
        <v>4</v>
      </c>
      <c r="K20" s="26">
        <v>4.1666666666666666E-3</v>
      </c>
      <c r="L20" s="23">
        <v>0</v>
      </c>
      <c r="M20" s="26">
        <v>4.1666666666666666E-3</v>
      </c>
      <c r="N20" s="23">
        <v>0</v>
      </c>
      <c r="O20" s="26">
        <v>4.1666666666666666E-3</v>
      </c>
      <c r="P20" s="25">
        <f t="shared" si="0"/>
        <v>55</v>
      </c>
      <c r="Q20" s="25" t="e">
        <f t="shared" si="1"/>
        <v>#NUM!</v>
      </c>
      <c r="R20" s="26">
        <f>SUM(AB20:AG20)-O20</f>
        <v>1.9687499999999997E-2</v>
      </c>
      <c r="S20" s="22">
        <v>11</v>
      </c>
      <c r="T20" s="14"/>
      <c r="U20" s="24">
        <f t="shared" si="2"/>
        <v>17</v>
      </c>
      <c r="V20" s="24">
        <f t="shared" si="3"/>
        <v>17</v>
      </c>
      <c r="W20" s="24">
        <f t="shared" si="4"/>
        <v>17</v>
      </c>
      <c r="X20" s="24">
        <f t="shared" si="5"/>
        <v>4</v>
      </c>
      <c r="Y20" s="24">
        <f t="shared" si="6"/>
        <v>0</v>
      </c>
      <c r="Z20" s="24">
        <f t="shared" si="7"/>
        <v>0</v>
      </c>
      <c r="AB20" s="27">
        <f t="shared" si="8"/>
        <v>3.483796296296296E-3</v>
      </c>
      <c r="AC20" s="27">
        <f t="shared" si="9"/>
        <v>3.7037037037037034E-3</v>
      </c>
      <c r="AD20" s="27">
        <f t="shared" si="10"/>
        <v>4.1666666666666666E-3</v>
      </c>
      <c r="AE20" s="27">
        <f t="shared" si="11"/>
        <v>4.1666666666666666E-3</v>
      </c>
      <c r="AF20" s="27">
        <f t="shared" si="12"/>
        <v>4.1666666666666666E-3</v>
      </c>
      <c r="AG20" s="27">
        <f t="shared" si="13"/>
        <v>4.1666666666666666E-3</v>
      </c>
    </row>
    <row r="21" spans="1:33" s="16" customFormat="1" ht="26.25" customHeight="1">
      <c r="A21" s="22">
        <v>12</v>
      </c>
      <c r="B21" s="11">
        <v>608</v>
      </c>
      <c r="C21" s="11" t="s">
        <v>35</v>
      </c>
      <c r="D21" s="23">
        <v>21</v>
      </c>
      <c r="E21" s="26">
        <v>3.7500000000000003E-3</v>
      </c>
      <c r="F21" s="23">
        <v>3</v>
      </c>
      <c r="G21" s="26">
        <v>4.1666666666666666E-3</v>
      </c>
      <c r="H21" s="23">
        <v>3</v>
      </c>
      <c r="I21" s="26">
        <v>4.1666666666666666E-3</v>
      </c>
      <c r="J21" s="23">
        <v>11</v>
      </c>
      <c r="K21" s="26">
        <v>4.1666666666666666E-3</v>
      </c>
      <c r="L21" s="23">
        <v>6</v>
      </c>
      <c r="M21" s="26">
        <v>4.1666666666666666E-3</v>
      </c>
      <c r="N21" s="23">
        <v>14</v>
      </c>
      <c r="O21" s="26">
        <v>4.1666666666666666E-3</v>
      </c>
      <c r="P21" s="25">
        <f t="shared" si="0"/>
        <v>55</v>
      </c>
      <c r="Q21" s="25" t="e">
        <f t="shared" si="1"/>
        <v>#NUM!</v>
      </c>
      <c r="R21" s="26">
        <f>SUM(AB21:AG21)-I21</f>
        <v>2.0416666666666666E-2</v>
      </c>
      <c r="S21" s="22">
        <v>12</v>
      </c>
      <c r="T21" s="14"/>
      <c r="U21" s="24">
        <f t="shared" si="2"/>
        <v>21</v>
      </c>
      <c r="V21" s="24">
        <f t="shared" si="3"/>
        <v>3</v>
      </c>
      <c r="W21" s="24">
        <f t="shared" si="4"/>
        <v>3</v>
      </c>
      <c r="X21" s="24">
        <f t="shared" si="5"/>
        <v>11</v>
      </c>
      <c r="Y21" s="24">
        <f t="shared" si="6"/>
        <v>6</v>
      </c>
      <c r="Z21" s="24">
        <f t="shared" si="7"/>
        <v>14</v>
      </c>
      <c r="AB21" s="27">
        <f t="shared" si="8"/>
        <v>3.7500000000000003E-3</v>
      </c>
      <c r="AC21" s="27">
        <f t="shared" si="9"/>
        <v>4.1666666666666666E-3</v>
      </c>
      <c r="AD21" s="27">
        <f t="shared" si="10"/>
        <v>4.1666666666666666E-3</v>
      </c>
      <c r="AE21" s="27">
        <f t="shared" si="11"/>
        <v>4.1666666666666666E-3</v>
      </c>
      <c r="AF21" s="27">
        <f t="shared" si="12"/>
        <v>4.1666666666666666E-3</v>
      </c>
      <c r="AG21" s="27">
        <f t="shared" si="13"/>
        <v>4.1666666666666666E-3</v>
      </c>
    </row>
    <row r="22" spans="1:33" s="16" customFormat="1" ht="26.25" customHeight="1">
      <c r="A22" s="22">
        <v>13</v>
      </c>
      <c r="B22" s="18">
        <v>585</v>
      </c>
      <c r="C22" s="11" t="s">
        <v>20</v>
      </c>
      <c r="D22" s="23">
        <v>7</v>
      </c>
      <c r="E22" s="26">
        <v>3.6226851851851854E-3</v>
      </c>
      <c r="F22" s="23">
        <v>15</v>
      </c>
      <c r="G22" s="26">
        <v>4.1666666666666666E-3</v>
      </c>
      <c r="H22" s="23">
        <v>7</v>
      </c>
      <c r="I22" s="26">
        <v>4.1666666666666666E-3</v>
      </c>
      <c r="J22" s="23">
        <v>8</v>
      </c>
      <c r="K22" s="26">
        <v>4.1666666666666666E-3</v>
      </c>
      <c r="L22" s="23">
        <v>5</v>
      </c>
      <c r="M22" s="26">
        <v>4.1666666666666666E-3</v>
      </c>
      <c r="N22" s="23">
        <v>0</v>
      </c>
      <c r="O22" s="26">
        <v>4.1666666666666666E-3</v>
      </c>
      <c r="P22" s="25">
        <f t="shared" si="0"/>
        <v>42</v>
      </c>
      <c r="Q22" s="25" t="e">
        <f t="shared" si="1"/>
        <v>#NUM!</v>
      </c>
      <c r="R22" s="26">
        <f>SUM(AB22:AG22)-O22</f>
        <v>2.028935185185185E-2</v>
      </c>
      <c r="S22" s="22">
        <v>13</v>
      </c>
      <c r="T22" s="14"/>
      <c r="U22" s="24">
        <f t="shared" si="2"/>
        <v>7</v>
      </c>
      <c r="V22" s="24">
        <f t="shared" si="3"/>
        <v>15</v>
      </c>
      <c r="W22" s="24">
        <f t="shared" si="4"/>
        <v>7</v>
      </c>
      <c r="X22" s="24">
        <f t="shared" si="5"/>
        <v>8</v>
      </c>
      <c r="Y22" s="24">
        <f t="shared" si="6"/>
        <v>5</v>
      </c>
      <c r="Z22" s="24">
        <f t="shared" si="7"/>
        <v>0</v>
      </c>
      <c r="AB22" s="27">
        <f t="shared" si="8"/>
        <v>3.6226851851851854E-3</v>
      </c>
      <c r="AC22" s="27">
        <f t="shared" si="9"/>
        <v>4.1666666666666666E-3</v>
      </c>
      <c r="AD22" s="27">
        <f t="shared" si="10"/>
        <v>4.1666666666666666E-3</v>
      </c>
      <c r="AE22" s="27">
        <f t="shared" si="11"/>
        <v>4.1666666666666666E-3</v>
      </c>
      <c r="AF22" s="27">
        <f t="shared" si="12"/>
        <v>4.1666666666666666E-3</v>
      </c>
      <c r="AG22" s="27">
        <f t="shared" si="13"/>
        <v>4.1666666666666666E-3</v>
      </c>
    </row>
    <row r="23" spans="1:33" s="16" customFormat="1" ht="15.75" hidden="1" customHeight="1">
      <c r="A23" s="12">
        <v>23</v>
      </c>
      <c r="B23" s="12">
        <f>'[1]сводный полоса'!C30</f>
        <v>0</v>
      </c>
      <c r="C23" s="12">
        <f>'[1]сводный полоса'!D30</f>
        <v>0</v>
      </c>
      <c r="D23" s="23">
        <v>14</v>
      </c>
      <c r="E23" s="26">
        <v>0.54583333333333295</v>
      </c>
      <c r="F23" s="23">
        <v>14</v>
      </c>
      <c r="G23" s="26">
        <v>0.54583333333333295</v>
      </c>
      <c r="H23" s="23">
        <v>14</v>
      </c>
      <c r="I23" s="26">
        <v>0.54583333333333295</v>
      </c>
      <c r="J23" s="23">
        <v>14</v>
      </c>
      <c r="K23" s="26">
        <v>0.54583333333333295</v>
      </c>
      <c r="L23" s="23">
        <v>14</v>
      </c>
      <c r="M23" s="26">
        <v>0.54583333333333295</v>
      </c>
      <c r="N23" s="23">
        <v>14</v>
      </c>
      <c r="O23" s="26">
        <v>0.54583333333333295</v>
      </c>
      <c r="P23" s="25" t="e">
        <f t="shared" ref="P23:P27" si="15">SUM(U23:Z23)-SMALL(U23:Z23,1)</f>
        <v>#NUM!</v>
      </c>
      <c r="Q23" s="25" t="e">
        <f t="shared" ref="Q23:Q27" si="16">E23+G23+I23+K23+M23+O23-SMALL(V23:AA23,6)</f>
        <v>#NUM!</v>
      </c>
      <c r="R23" s="26">
        <f t="shared" ref="R23:R27" si="17">SUM(E23,G23,I23,K23,M23,O23)</f>
        <v>3.2749999999999977</v>
      </c>
      <c r="S23" s="21"/>
    </row>
    <row r="24" spans="1:33" s="16" customFormat="1" ht="15.75" hidden="1" customHeight="1">
      <c r="A24" s="12">
        <v>24</v>
      </c>
      <c r="B24" s="12">
        <f>'[1]сводный полоса'!C31</f>
        <v>0</v>
      </c>
      <c r="C24" s="12">
        <f>'[1]сводный полоса'!D31</f>
        <v>0</v>
      </c>
      <c r="D24" s="23">
        <v>15</v>
      </c>
      <c r="E24" s="26">
        <v>0.58750000000000002</v>
      </c>
      <c r="F24" s="23">
        <v>15</v>
      </c>
      <c r="G24" s="26">
        <v>0.58750000000000002</v>
      </c>
      <c r="H24" s="23">
        <v>15</v>
      </c>
      <c r="I24" s="26">
        <v>0.58750000000000002</v>
      </c>
      <c r="J24" s="23">
        <v>15</v>
      </c>
      <c r="K24" s="26">
        <v>0.58750000000000002</v>
      </c>
      <c r="L24" s="23">
        <v>15</v>
      </c>
      <c r="M24" s="26">
        <v>0.58750000000000002</v>
      </c>
      <c r="N24" s="23">
        <v>15</v>
      </c>
      <c r="O24" s="26">
        <v>0.58750000000000002</v>
      </c>
      <c r="P24" s="25" t="e">
        <f t="shared" si="15"/>
        <v>#NUM!</v>
      </c>
      <c r="Q24" s="25" t="e">
        <f t="shared" si="16"/>
        <v>#NUM!</v>
      </c>
      <c r="R24" s="26">
        <f t="shared" si="17"/>
        <v>3.5249999999999999</v>
      </c>
      <c r="S24" s="21"/>
    </row>
    <row r="25" spans="1:33" s="16" customFormat="1" ht="15.75" hidden="1" customHeight="1">
      <c r="A25" s="12">
        <v>25</v>
      </c>
      <c r="B25" s="12">
        <f>'[1]сводный полоса'!C32</f>
        <v>0</v>
      </c>
      <c r="C25" s="12">
        <f>'[1]сводный полоса'!D32</f>
        <v>0</v>
      </c>
      <c r="D25" s="23">
        <v>16</v>
      </c>
      <c r="E25" s="26">
        <v>0.62916666666666698</v>
      </c>
      <c r="F25" s="23">
        <v>16</v>
      </c>
      <c r="G25" s="26">
        <v>0.62916666666666698</v>
      </c>
      <c r="H25" s="23">
        <v>16</v>
      </c>
      <c r="I25" s="26">
        <v>0.62916666666666698</v>
      </c>
      <c r="J25" s="23">
        <v>16</v>
      </c>
      <c r="K25" s="26">
        <v>0.62916666666666698</v>
      </c>
      <c r="L25" s="23">
        <v>16</v>
      </c>
      <c r="M25" s="26">
        <v>0.62916666666666698</v>
      </c>
      <c r="N25" s="23">
        <v>16</v>
      </c>
      <c r="O25" s="26">
        <v>0.62916666666666698</v>
      </c>
      <c r="P25" s="25" t="e">
        <f t="shared" si="15"/>
        <v>#NUM!</v>
      </c>
      <c r="Q25" s="25" t="e">
        <f t="shared" si="16"/>
        <v>#NUM!</v>
      </c>
      <c r="R25" s="26">
        <f t="shared" si="17"/>
        <v>3.7750000000000017</v>
      </c>
      <c r="S25" s="21"/>
    </row>
    <row r="26" spans="1:33" s="16" customFormat="1" ht="15.75" hidden="1" customHeight="1">
      <c r="A26" s="12">
        <v>26</v>
      </c>
      <c r="B26" s="12">
        <f>'[1]сводный полоса'!C33</f>
        <v>0</v>
      </c>
      <c r="C26" s="12">
        <f>'[1]сводный полоса'!D33</f>
        <v>0</v>
      </c>
      <c r="D26" s="23">
        <v>17</v>
      </c>
      <c r="E26" s="26">
        <v>0.67083333333333295</v>
      </c>
      <c r="F26" s="23">
        <v>17</v>
      </c>
      <c r="G26" s="26">
        <v>0.67083333333333295</v>
      </c>
      <c r="H26" s="23">
        <v>17</v>
      </c>
      <c r="I26" s="26">
        <v>0.67083333333333295</v>
      </c>
      <c r="J26" s="23">
        <v>17</v>
      </c>
      <c r="K26" s="26">
        <v>0.67083333333333295</v>
      </c>
      <c r="L26" s="23">
        <v>17</v>
      </c>
      <c r="M26" s="26">
        <v>0.67083333333333295</v>
      </c>
      <c r="N26" s="23">
        <v>17</v>
      </c>
      <c r="O26" s="26">
        <v>0.67083333333333295</v>
      </c>
      <c r="P26" s="25" t="e">
        <f t="shared" si="15"/>
        <v>#NUM!</v>
      </c>
      <c r="Q26" s="25" t="e">
        <f t="shared" si="16"/>
        <v>#NUM!</v>
      </c>
      <c r="R26" s="26">
        <f t="shared" si="17"/>
        <v>4.0249999999999977</v>
      </c>
      <c r="S26" s="21"/>
    </row>
    <row r="27" spans="1:33" s="16" customFormat="1" ht="15.75" hidden="1" customHeight="1">
      <c r="A27" s="12">
        <v>27</v>
      </c>
      <c r="B27" s="12"/>
      <c r="C27" s="12"/>
      <c r="D27" s="23">
        <v>18</v>
      </c>
      <c r="E27" s="26">
        <v>0.71250000000000002</v>
      </c>
      <c r="F27" s="23">
        <v>18</v>
      </c>
      <c r="G27" s="26">
        <v>0.71250000000000002</v>
      </c>
      <c r="H27" s="23">
        <v>18</v>
      </c>
      <c r="I27" s="26">
        <v>0.71250000000000002</v>
      </c>
      <c r="J27" s="23">
        <v>18</v>
      </c>
      <c r="K27" s="26">
        <v>0.71250000000000002</v>
      </c>
      <c r="L27" s="23">
        <v>18</v>
      </c>
      <c r="M27" s="26">
        <v>0.71250000000000002</v>
      </c>
      <c r="N27" s="23">
        <v>18</v>
      </c>
      <c r="O27" s="26">
        <v>0.71250000000000002</v>
      </c>
      <c r="P27" s="25" t="e">
        <f t="shared" si="15"/>
        <v>#NUM!</v>
      </c>
      <c r="Q27" s="25" t="e">
        <f t="shared" si="16"/>
        <v>#NUM!</v>
      </c>
      <c r="R27" s="26">
        <f t="shared" si="17"/>
        <v>4.2750000000000004</v>
      </c>
      <c r="S27" s="21"/>
    </row>
    <row r="28" spans="1:33" ht="9.75" customHeight="1"/>
    <row r="29" spans="1:33" ht="12.75" customHeight="1">
      <c r="A29" s="30" t="s">
        <v>42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</row>
    <row r="30" spans="1:33" ht="13.5" customHeight="1"/>
    <row r="31" spans="1:33" ht="12.75" customHeight="1">
      <c r="A31" s="30" t="s">
        <v>43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</row>
  </sheetData>
  <sortState ref="B10:R22">
    <sortCondition descending="1" ref="P10:P22"/>
    <sortCondition ref="R10:R22"/>
  </sortState>
  <mergeCells count="23">
    <mergeCell ref="A6:C6"/>
    <mergeCell ref="N6:S6"/>
    <mergeCell ref="A1:S1"/>
    <mergeCell ref="A2:S2"/>
    <mergeCell ref="A3:S3"/>
    <mergeCell ref="A4:S4"/>
    <mergeCell ref="A5:S5"/>
    <mergeCell ref="A29:S29"/>
    <mergeCell ref="A31:S31"/>
    <mergeCell ref="R7:R9"/>
    <mergeCell ref="S7:S9"/>
    <mergeCell ref="D8:E8"/>
    <mergeCell ref="F8:G8"/>
    <mergeCell ref="H8:I8"/>
    <mergeCell ref="J8:K8"/>
    <mergeCell ref="L8:M8"/>
    <mergeCell ref="N8:O8"/>
    <mergeCell ref="A7:A9"/>
    <mergeCell ref="B7:B9"/>
    <mergeCell ref="C7:C9"/>
    <mergeCell ref="D7:O7"/>
    <mergeCell ref="P7:P9"/>
    <mergeCell ref="Q7:Q8"/>
  </mergeCells>
  <pageMargins left="0.25" right="0.25" top="0.75" bottom="0.75" header="0.3" footer="0.3"/>
  <pageSetup paperSize="9" scale="86" orientation="landscape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22"/>
  <sheetViews>
    <sheetView zoomScale="75" zoomScaleNormal="75" workbookViewId="0">
      <selection activeCell="E38" sqref="E38"/>
    </sheetView>
  </sheetViews>
  <sheetFormatPr defaultRowHeight="12.75"/>
  <cols>
    <col min="1" max="1" width="4.5703125" style="10" customWidth="1"/>
    <col min="2" max="2" width="7.42578125" style="10" bestFit="1" customWidth="1"/>
    <col min="3" max="3" width="20.28515625" style="10" customWidth="1"/>
    <col min="4" max="4" width="8" style="10" bestFit="1" customWidth="1"/>
    <col min="5" max="5" width="8.140625" style="10" bestFit="1" customWidth="1"/>
    <col min="6" max="6" width="8" style="10" bestFit="1" customWidth="1"/>
    <col min="7" max="7" width="8.140625" style="10" bestFit="1" customWidth="1"/>
    <col min="8" max="8" width="8" style="10" bestFit="1" customWidth="1"/>
    <col min="9" max="9" width="8.140625" style="10" bestFit="1" customWidth="1"/>
    <col min="10" max="10" width="8" style="10" bestFit="1" customWidth="1"/>
    <col min="11" max="11" width="8.140625" style="10" bestFit="1" customWidth="1"/>
    <col min="12" max="12" width="8" style="10" bestFit="1" customWidth="1"/>
    <col min="13" max="13" width="8.140625" style="10" bestFit="1" customWidth="1"/>
    <col min="14" max="14" width="8" style="10" bestFit="1" customWidth="1"/>
    <col min="15" max="15" width="8.140625" style="10" bestFit="1" customWidth="1"/>
    <col min="16" max="16" width="11.85546875" style="10" customWidth="1"/>
    <col min="17" max="17" width="13" style="10" hidden="1" customWidth="1"/>
    <col min="18" max="18" width="11.5703125" style="10" customWidth="1"/>
    <col min="19" max="19" width="8.5703125" style="17" customWidth="1"/>
    <col min="20" max="20" width="9.140625" style="10"/>
    <col min="21" max="26" width="0" style="10" hidden="1" customWidth="1"/>
    <col min="27" max="27" width="9.140625" style="10"/>
    <col min="28" max="33" width="0" style="10" hidden="1" customWidth="1"/>
    <col min="34" max="16384" width="9.140625" style="10"/>
  </cols>
  <sheetData>
    <row r="1" spans="1:33" ht="18.7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33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33" ht="3.7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33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3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33" ht="12.75" customHeight="1">
      <c r="A6" s="31" t="s">
        <v>14</v>
      </c>
      <c r="B6" s="31"/>
      <c r="C6" s="31"/>
      <c r="D6" s="19"/>
      <c r="E6" s="19"/>
      <c r="F6" s="19"/>
      <c r="G6" s="19"/>
      <c r="H6" s="19"/>
      <c r="I6" s="19"/>
      <c r="N6" s="32" t="s">
        <v>3</v>
      </c>
      <c r="O6" s="32"/>
      <c r="P6" s="32"/>
      <c r="Q6" s="32"/>
      <c r="R6" s="32"/>
      <c r="S6" s="32"/>
    </row>
    <row r="7" spans="1:33" ht="12.75" customHeight="1">
      <c r="A7" s="36" t="s">
        <v>4</v>
      </c>
      <c r="B7" s="39" t="s">
        <v>5</v>
      </c>
      <c r="C7" s="39" t="s">
        <v>19</v>
      </c>
      <c r="D7" s="33" t="s">
        <v>6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  <c r="P7" s="39" t="s">
        <v>15</v>
      </c>
      <c r="Q7" s="42" t="s">
        <v>7</v>
      </c>
      <c r="R7" s="39" t="s">
        <v>18</v>
      </c>
      <c r="S7" s="43" t="s">
        <v>8</v>
      </c>
    </row>
    <row r="8" spans="1:33" ht="23.25" customHeight="1">
      <c r="A8" s="37"/>
      <c r="B8" s="40"/>
      <c r="C8" s="40"/>
      <c r="D8" s="33">
        <v>1</v>
      </c>
      <c r="E8" s="35"/>
      <c r="F8" s="33">
        <v>2</v>
      </c>
      <c r="G8" s="35"/>
      <c r="H8" s="33">
        <v>3</v>
      </c>
      <c r="I8" s="35"/>
      <c r="J8" s="33">
        <v>4</v>
      </c>
      <c r="K8" s="35"/>
      <c r="L8" s="33">
        <v>5</v>
      </c>
      <c r="M8" s="35"/>
      <c r="N8" s="33">
        <v>6</v>
      </c>
      <c r="O8" s="35"/>
      <c r="P8" s="40"/>
      <c r="Q8" s="42"/>
      <c r="R8" s="40"/>
      <c r="S8" s="44"/>
    </row>
    <row r="9" spans="1:33" s="16" customFormat="1" ht="26.25" customHeight="1">
      <c r="A9" s="38"/>
      <c r="B9" s="41"/>
      <c r="C9" s="41"/>
      <c r="D9" s="20" t="s">
        <v>16</v>
      </c>
      <c r="E9" s="20" t="s">
        <v>17</v>
      </c>
      <c r="F9" s="20" t="s">
        <v>16</v>
      </c>
      <c r="G9" s="20" t="s">
        <v>17</v>
      </c>
      <c r="H9" s="20" t="s">
        <v>16</v>
      </c>
      <c r="I9" s="20" t="s">
        <v>17</v>
      </c>
      <c r="J9" s="20" t="s">
        <v>16</v>
      </c>
      <c r="K9" s="20" t="s">
        <v>17</v>
      </c>
      <c r="L9" s="20" t="s">
        <v>16</v>
      </c>
      <c r="M9" s="20" t="s">
        <v>17</v>
      </c>
      <c r="N9" s="20" t="s">
        <v>16</v>
      </c>
      <c r="O9" s="20" t="s">
        <v>17</v>
      </c>
      <c r="P9" s="41"/>
      <c r="Q9" s="13"/>
      <c r="R9" s="41"/>
      <c r="S9" s="45"/>
      <c r="T9" s="14"/>
      <c r="U9" s="15"/>
    </row>
    <row r="10" spans="1:33" s="16" customFormat="1" ht="26.25" customHeight="1">
      <c r="A10" s="22">
        <v>1</v>
      </c>
      <c r="B10" s="18" t="s">
        <v>13</v>
      </c>
      <c r="C10" s="11" t="s">
        <v>40</v>
      </c>
      <c r="D10" s="23">
        <v>21</v>
      </c>
      <c r="E10" s="26">
        <v>2.8819444444444444E-3</v>
      </c>
      <c r="F10" s="23">
        <v>21</v>
      </c>
      <c r="G10" s="26">
        <v>2.9861111111111113E-3</v>
      </c>
      <c r="H10" s="23">
        <v>21</v>
      </c>
      <c r="I10" s="26">
        <v>3.0324074074074073E-3</v>
      </c>
      <c r="J10" s="23">
        <v>9</v>
      </c>
      <c r="K10" s="26">
        <v>3.1365740740740742E-3</v>
      </c>
      <c r="L10" s="23">
        <v>20</v>
      </c>
      <c r="M10" s="26">
        <v>3.3101851851851851E-3</v>
      </c>
      <c r="N10" s="23">
        <v>18</v>
      </c>
      <c r="O10" s="26">
        <v>4.0046296296296297E-3</v>
      </c>
      <c r="P10" s="25">
        <f t="shared" ref="P10:P18" si="0">SUM(U10:Z10)-SMALL(U10:Z10,1)</f>
        <v>101</v>
      </c>
      <c r="Q10" s="25" t="e">
        <f t="shared" ref="Q10:Q18" si="1">E10+G10+I10+K10+M10+O10-SMALL(V10:AA10,6)</f>
        <v>#NUM!</v>
      </c>
      <c r="R10" s="26">
        <f>SUM(AB10:AG10)-K10</f>
        <v>1.621527777777778E-2</v>
      </c>
      <c r="S10" s="22">
        <v>1</v>
      </c>
      <c r="T10" s="14"/>
      <c r="U10" s="24">
        <f>D10</f>
        <v>21</v>
      </c>
      <c r="V10" s="24">
        <f>F10</f>
        <v>21</v>
      </c>
      <c r="W10" s="24">
        <f>H10</f>
        <v>21</v>
      </c>
      <c r="X10" s="24">
        <f>J10</f>
        <v>9</v>
      </c>
      <c r="Y10" s="24">
        <f>L10</f>
        <v>20</v>
      </c>
      <c r="Z10" s="24">
        <f>N10</f>
        <v>18</v>
      </c>
      <c r="AB10" s="27">
        <f>E10</f>
        <v>2.8819444444444444E-3</v>
      </c>
      <c r="AC10" s="27">
        <f>G10</f>
        <v>2.9861111111111113E-3</v>
      </c>
      <c r="AD10" s="27">
        <f>I10</f>
        <v>3.0324074074074073E-3</v>
      </c>
      <c r="AE10" s="27">
        <f>K10</f>
        <v>3.1365740740740742E-3</v>
      </c>
      <c r="AF10" s="27">
        <f>M10</f>
        <v>3.3101851851851851E-3</v>
      </c>
      <c r="AG10" s="27">
        <f>O10</f>
        <v>4.0046296296296297E-3</v>
      </c>
    </row>
    <row r="11" spans="1:33" s="16" customFormat="1" ht="26.25" customHeight="1">
      <c r="A11" s="22">
        <v>2</v>
      </c>
      <c r="B11" s="18">
        <v>538</v>
      </c>
      <c r="C11" s="11" t="s">
        <v>22</v>
      </c>
      <c r="D11" s="23">
        <v>21</v>
      </c>
      <c r="E11" s="26">
        <v>2.9166666666666668E-3</v>
      </c>
      <c r="F11" s="23">
        <v>5</v>
      </c>
      <c r="G11" s="26">
        <v>3.0555555555555557E-3</v>
      </c>
      <c r="H11" s="23">
        <v>20</v>
      </c>
      <c r="I11" s="26">
        <v>3.1134259259259257E-3</v>
      </c>
      <c r="J11" s="23">
        <v>20</v>
      </c>
      <c r="K11" s="26">
        <v>3.1597222222222222E-3</v>
      </c>
      <c r="L11" s="23">
        <v>20</v>
      </c>
      <c r="M11" s="26">
        <v>3.5763888888888894E-3</v>
      </c>
      <c r="N11" s="23">
        <v>20</v>
      </c>
      <c r="O11" s="26">
        <v>3.9236111111111112E-3</v>
      </c>
      <c r="P11" s="25">
        <f t="shared" si="0"/>
        <v>101</v>
      </c>
      <c r="Q11" s="25" t="e">
        <f t="shared" si="1"/>
        <v>#NUM!</v>
      </c>
      <c r="R11" s="26">
        <f>SUM(AB11:AG11)-G11</f>
        <v>1.6689814814814814E-2</v>
      </c>
      <c r="S11" s="22">
        <v>2</v>
      </c>
      <c r="T11" s="14"/>
      <c r="U11" s="24">
        <f t="shared" ref="U11:U18" si="2">D11</f>
        <v>21</v>
      </c>
      <c r="V11" s="24">
        <f t="shared" ref="V11:V18" si="3">F11</f>
        <v>5</v>
      </c>
      <c r="W11" s="24">
        <f t="shared" ref="W11:W18" si="4">H11</f>
        <v>20</v>
      </c>
      <c r="X11" s="24">
        <f t="shared" ref="X11:X18" si="5">J11</f>
        <v>20</v>
      </c>
      <c r="Y11" s="24">
        <f t="shared" ref="Y11:Y18" si="6">L11</f>
        <v>20</v>
      </c>
      <c r="Z11" s="24">
        <f t="shared" ref="Z11:Z18" si="7">N11</f>
        <v>20</v>
      </c>
      <c r="AB11" s="27">
        <f t="shared" ref="AB11:AB18" si="8">E11</f>
        <v>2.9166666666666668E-3</v>
      </c>
      <c r="AC11" s="27">
        <f t="shared" ref="AC11:AC18" si="9">G11</f>
        <v>3.0555555555555557E-3</v>
      </c>
      <c r="AD11" s="27">
        <f t="shared" ref="AD11:AD18" si="10">I11</f>
        <v>3.1134259259259257E-3</v>
      </c>
      <c r="AE11" s="27">
        <f t="shared" ref="AE11:AE18" si="11">K11</f>
        <v>3.1597222222222222E-3</v>
      </c>
      <c r="AF11" s="27">
        <f t="shared" ref="AF11:AF18" si="12">M11</f>
        <v>3.5763888888888894E-3</v>
      </c>
      <c r="AG11" s="27">
        <f t="shared" ref="AG11:AG18" si="13">O11</f>
        <v>3.9236111111111112E-3</v>
      </c>
    </row>
    <row r="12" spans="1:33" s="16" customFormat="1" ht="26.25" customHeight="1">
      <c r="A12" s="22">
        <v>3</v>
      </c>
      <c r="B12" s="18">
        <v>551</v>
      </c>
      <c r="C12" s="18" t="s">
        <v>25</v>
      </c>
      <c r="D12" s="23">
        <v>21</v>
      </c>
      <c r="E12" s="26">
        <v>2.6041666666666665E-3</v>
      </c>
      <c r="F12" s="23">
        <v>18</v>
      </c>
      <c r="G12" s="26">
        <v>2.7314814814814819E-3</v>
      </c>
      <c r="H12" s="23">
        <v>18</v>
      </c>
      <c r="I12" s="26">
        <v>2.8356481481481479E-3</v>
      </c>
      <c r="J12" s="23">
        <v>10</v>
      </c>
      <c r="K12" s="26">
        <v>3.0787037037037037E-3</v>
      </c>
      <c r="L12" s="23">
        <v>21</v>
      </c>
      <c r="M12" s="26">
        <v>3.1712962962962958E-3</v>
      </c>
      <c r="N12" s="23">
        <v>17</v>
      </c>
      <c r="O12" s="26">
        <v>3.2175925925925926E-3</v>
      </c>
      <c r="P12" s="25">
        <f t="shared" si="0"/>
        <v>95</v>
      </c>
      <c r="Q12" s="25" t="e">
        <f t="shared" si="1"/>
        <v>#NUM!</v>
      </c>
      <c r="R12" s="26">
        <f>SUM(AB12:AG12)-K12</f>
        <v>1.4560185185185185E-2</v>
      </c>
      <c r="S12" s="22">
        <v>3</v>
      </c>
      <c r="T12" s="14"/>
      <c r="U12" s="24">
        <f t="shared" si="2"/>
        <v>21</v>
      </c>
      <c r="V12" s="24">
        <f t="shared" si="3"/>
        <v>18</v>
      </c>
      <c r="W12" s="24">
        <f t="shared" si="4"/>
        <v>18</v>
      </c>
      <c r="X12" s="24">
        <f t="shared" si="5"/>
        <v>10</v>
      </c>
      <c r="Y12" s="24">
        <f t="shared" si="6"/>
        <v>21</v>
      </c>
      <c r="Z12" s="24">
        <f t="shared" si="7"/>
        <v>17</v>
      </c>
      <c r="AB12" s="27">
        <f t="shared" si="8"/>
        <v>2.6041666666666665E-3</v>
      </c>
      <c r="AC12" s="27">
        <f t="shared" si="9"/>
        <v>2.7314814814814819E-3</v>
      </c>
      <c r="AD12" s="27">
        <f t="shared" si="10"/>
        <v>2.8356481481481479E-3</v>
      </c>
      <c r="AE12" s="27">
        <f t="shared" si="11"/>
        <v>3.0787037037037037E-3</v>
      </c>
      <c r="AF12" s="27">
        <f t="shared" si="12"/>
        <v>3.1712962962962958E-3</v>
      </c>
      <c r="AG12" s="27">
        <f t="shared" si="13"/>
        <v>3.2175925925925926E-3</v>
      </c>
    </row>
    <row r="13" spans="1:33" s="16" customFormat="1" ht="26.25" customHeight="1">
      <c r="A13" s="22">
        <v>4</v>
      </c>
      <c r="B13" s="18">
        <v>585</v>
      </c>
      <c r="C13" s="11" t="s">
        <v>20</v>
      </c>
      <c r="D13" s="23">
        <v>20</v>
      </c>
      <c r="E13" s="26">
        <v>3.3912037037037036E-3</v>
      </c>
      <c r="F13" s="23">
        <v>21</v>
      </c>
      <c r="G13" s="26">
        <v>3.5532407407407405E-3</v>
      </c>
      <c r="H13" s="23">
        <v>21</v>
      </c>
      <c r="I13" s="26">
        <v>3.5648148148148154E-3</v>
      </c>
      <c r="J13" s="23">
        <v>17</v>
      </c>
      <c r="K13" s="26">
        <v>3.9120370370370368E-3</v>
      </c>
      <c r="L13" s="23">
        <v>16</v>
      </c>
      <c r="M13" s="26">
        <v>4.0277777777777777E-3</v>
      </c>
      <c r="N13" s="23">
        <v>0</v>
      </c>
      <c r="O13" s="26">
        <v>4.1666666666666666E-3</v>
      </c>
      <c r="P13" s="25">
        <f t="shared" si="0"/>
        <v>95</v>
      </c>
      <c r="Q13" s="25" t="e">
        <f t="shared" si="1"/>
        <v>#NUM!</v>
      </c>
      <c r="R13" s="26">
        <f>SUM(AB13:AG13)-O13</f>
        <v>1.8449074074074076E-2</v>
      </c>
      <c r="S13" s="22">
        <v>4</v>
      </c>
      <c r="T13" s="14"/>
      <c r="U13" s="24">
        <f t="shared" si="2"/>
        <v>20</v>
      </c>
      <c r="V13" s="24">
        <f t="shared" si="3"/>
        <v>21</v>
      </c>
      <c r="W13" s="24">
        <f t="shared" si="4"/>
        <v>21</v>
      </c>
      <c r="X13" s="24">
        <f t="shared" si="5"/>
        <v>17</v>
      </c>
      <c r="Y13" s="24">
        <f t="shared" si="6"/>
        <v>16</v>
      </c>
      <c r="Z13" s="24">
        <f t="shared" si="7"/>
        <v>0</v>
      </c>
      <c r="AB13" s="27">
        <f t="shared" si="8"/>
        <v>3.3912037037037036E-3</v>
      </c>
      <c r="AC13" s="27">
        <f t="shared" si="9"/>
        <v>3.5532407407407405E-3</v>
      </c>
      <c r="AD13" s="27">
        <f t="shared" si="10"/>
        <v>3.5648148148148154E-3</v>
      </c>
      <c r="AE13" s="27">
        <f t="shared" si="11"/>
        <v>3.9120370370370368E-3</v>
      </c>
      <c r="AF13" s="27">
        <f t="shared" si="12"/>
        <v>4.0277777777777777E-3</v>
      </c>
      <c r="AG13" s="27">
        <f t="shared" si="13"/>
        <v>4.1666666666666666E-3</v>
      </c>
    </row>
    <row r="14" spans="1:33" s="16" customFormat="1" ht="26.25" customHeight="1">
      <c r="A14" s="22">
        <v>5</v>
      </c>
      <c r="B14" s="18" t="s">
        <v>12</v>
      </c>
      <c r="C14" s="11" t="s">
        <v>40</v>
      </c>
      <c r="D14" s="23">
        <v>16</v>
      </c>
      <c r="E14" s="26">
        <v>2.6504629629629625E-3</v>
      </c>
      <c r="F14" s="23">
        <v>21</v>
      </c>
      <c r="G14" s="26">
        <v>3.0208333333333333E-3</v>
      </c>
      <c r="H14" s="23">
        <v>18</v>
      </c>
      <c r="I14" s="26">
        <v>3.0671296296296297E-3</v>
      </c>
      <c r="J14" s="23">
        <v>20</v>
      </c>
      <c r="K14" s="26">
        <v>3.1481481481481482E-3</v>
      </c>
      <c r="L14" s="23">
        <v>12</v>
      </c>
      <c r="M14" s="26">
        <v>3.3564814814814811E-3</v>
      </c>
      <c r="N14" s="23">
        <v>14</v>
      </c>
      <c r="O14" s="26">
        <v>3.8773148148148143E-3</v>
      </c>
      <c r="P14" s="25">
        <f t="shared" si="0"/>
        <v>89</v>
      </c>
      <c r="Q14" s="25" t="e">
        <f t="shared" si="1"/>
        <v>#NUM!</v>
      </c>
      <c r="R14" s="26">
        <f>SUM(AB14:AG14)-M14</f>
        <v>1.576388888888889E-2</v>
      </c>
      <c r="S14" s="22">
        <v>5</v>
      </c>
      <c r="T14" s="14"/>
      <c r="U14" s="24">
        <f t="shared" si="2"/>
        <v>16</v>
      </c>
      <c r="V14" s="24">
        <f t="shared" si="3"/>
        <v>21</v>
      </c>
      <c r="W14" s="24">
        <f t="shared" si="4"/>
        <v>18</v>
      </c>
      <c r="X14" s="24">
        <f t="shared" si="5"/>
        <v>20</v>
      </c>
      <c r="Y14" s="24">
        <f t="shared" si="6"/>
        <v>12</v>
      </c>
      <c r="Z14" s="24">
        <f t="shared" si="7"/>
        <v>14</v>
      </c>
      <c r="AB14" s="27">
        <f t="shared" si="8"/>
        <v>2.6504629629629625E-3</v>
      </c>
      <c r="AC14" s="27">
        <f t="shared" si="9"/>
        <v>3.0208333333333333E-3</v>
      </c>
      <c r="AD14" s="27">
        <f t="shared" si="10"/>
        <v>3.0671296296296297E-3</v>
      </c>
      <c r="AE14" s="27">
        <f t="shared" si="11"/>
        <v>3.1481481481481482E-3</v>
      </c>
      <c r="AF14" s="27">
        <f t="shared" si="12"/>
        <v>3.3564814814814811E-3</v>
      </c>
      <c r="AG14" s="27">
        <f t="shared" si="13"/>
        <v>3.8773148148148143E-3</v>
      </c>
    </row>
    <row r="15" spans="1:33" s="16" customFormat="1" ht="26.25" customHeight="1">
      <c r="A15" s="22">
        <v>6</v>
      </c>
      <c r="B15" s="18" t="s">
        <v>11</v>
      </c>
      <c r="C15" s="11" t="s">
        <v>40</v>
      </c>
      <c r="D15" s="23">
        <v>18</v>
      </c>
      <c r="E15" s="26">
        <v>3.0555555555555557E-3</v>
      </c>
      <c r="F15" s="23">
        <v>20</v>
      </c>
      <c r="G15" s="26">
        <v>3.1481481481481482E-3</v>
      </c>
      <c r="H15" s="23">
        <v>10</v>
      </c>
      <c r="I15" s="26">
        <v>3.4606481481481485E-3</v>
      </c>
      <c r="J15" s="23">
        <v>0</v>
      </c>
      <c r="K15" s="26">
        <v>3.4606481481481485E-3</v>
      </c>
      <c r="L15" s="23">
        <v>19</v>
      </c>
      <c r="M15" s="26">
        <v>3.7847222222222223E-3</v>
      </c>
      <c r="N15" s="23">
        <v>14</v>
      </c>
      <c r="O15" s="26">
        <v>4.1666666666666666E-3</v>
      </c>
      <c r="P15" s="25">
        <f t="shared" si="0"/>
        <v>81</v>
      </c>
      <c r="Q15" s="25" t="e">
        <f t="shared" si="1"/>
        <v>#NUM!</v>
      </c>
      <c r="R15" s="26">
        <f>SUM(AB15:AG15)-K15</f>
        <v>1.7615740740740737E-2</v>
      </c>
      <c r="S15" s="22">
        <v>6</v>
      </c>
      <c r="T15" s="14"/>
      <c r="U15" s="24">
        <f t="shared" si="2"/>
        <v>18</v>
      </c>
      <c r="V15" s="24">
        <f t="shared" si="3"/>
        <v>20</v>
      </c>
      <c r="W15" s="24">
        <f t="shared" si="4"/>
        <v>10</v>
      </c>
      <c r="X15" s="24">
        <f t="shared" si="5"/>
        <v>0</v>
      </c>
      <c r="Y15" s="24">
        <f t="shared" si="6"/>
        <v>19</v>
      </c>
      <c r="Z15" s="24">
        <f t="shared" si="7"/>
        <v>14</v>
      </c>
      <c r="AB15" s="27">
        <f t="shared" si="8"/>
        <v>3.0555555555555557E-3</v>
      </c>
      <c r="AC15" s="27">
        <f t="shared" si="9"/>
        <v>3.1481481481481482E-3</v>
      </c>
      <c r="AD15" s="27">
        <f t="shared" si="10"/>
        <v>3.4606481481481485E-3</v>
      </c>
      <c r="AE15" s="27">
        <f t="shared" si="11"/>
        <v>3.4606481481481485E-3</v>
      </c>
      <c r="AF15" s="27">
        <f t="shared" si="12"/>
        <v>3.7847222222222223E-3</v>
      </c>
      <c r="AG15" s="27">
        <f t="shared" si="13"/>
        <v>4.1666666666666666E-3</v>
      </c>
    </row>
    <row r="16" spans="1:33" s="16" customFormat="1" ht="26.25" customHeight="1">
      <c r="A16" s="22">
        <v>7</v>
      </c>
      <c r="B16" s="11">
        <v>608</v>
      </c>
      <c r="C16" s="11" t="s">
        <v>39</v>
      </c>
      <c r="D16" s="23">
        <v>21</v>
      </c>
      <c r="E16" s="26">
        <v>3.3217592592592591E-3</v>
      </c>
      <c r="F16" s="23">
        <v>20</v>
      </c>
      <c r="G16" s="26">
        <v>3.4490740740740745E-3</v>
      </c>
      <c r="H16" s="23">
        <v>12</v>
      </c>
      <c r="I16" s="26">
        <v>3.8194444444444443E-3</v>
      </c>
      <c r="J16" s="23">
        <v>5</v>
      </c>
      <c r="K16" s="26">
        <v>4.1666666666666666E-3</v>
      </c>
      <c r="L16" s="23">
        <v>6</v>
      </c>
      <c r="M16" s="26">
        <v>4.1666666666666666E-3</v>
      </c>
      <c r="N16" s="23">
        <v>17</v>
      </c>
      <c r="O16" s="26">
        <v>4.1666666666666666E-3</v>
      </c>
      <c r="P16" s="25">
        <f t="shared" si="0"/>
        <v>76</v>
      </c>
      <c r="Q16" s="25" t="e">
        <f t="shared" si="1"/>
        <v>#NUM!</v>
      </c>
      <c r="R16" s="26">
        <f>SUM(AB16:AG16)-K16</f>
        <v>1.892361111111111E-2</v>
      </c>
      <c r="S16" s="22">
        <v>7</v>
      </c>
      <c r="T16" s="14"/>
      <c r="U16" s="24">
        <f t="shared" si="2"/>
        <v>21</v>
      </c>
      <c r="V16" s="24">
        <f t="shared" si="3"/>
        <v>20</v>
      </c>
      <c r="W16" s="24">
        <f t="shared" si="4"/>
        <v>12</v>
      </c>
      <c r="X16" s="24">
        <f t="shared" si="5"/>
        <v>5</v>
      </c>
      <c r="Y16" s="24">
        <f t="shared" si="6"/>
        <v>6</v>
      </c>
      <c r="Z16" s="24">
        <f t="shared" si="7"/>
        <v>17</v>
      </c>
      <c r="AB16" s="27">
        <f t="shared" si="8"/>
        <v>3.3217592592592591E-3</v>
      </c>
      <c r="AC16" s="27">
        <f t="shared" si="9"/>
        <v>3.4490740740740745E-3</v>
      </c>
      <c r="AD16" s="27">
        <f t="shared" si="10"/>
        <v>3.8194444444444443E-3</v>
      </c>
      <c r="AE16" s="27">
        <f t="shared" si="11"/>
        <v>4.1666666666666666E-3</v>
      </c>
      <c r="AF16" s="27">
        <f t="shared" si="12"/>
        <v>4.1666666666666666E-3</v>
      </c>
      <c r="AG16" s="27">
        <f t="shared" si="13"/>
        <v>4.1666666666666666E-3</v>
      </c>
    </row>
    <row r="17" spans="1:33" s="16" customFormat="1" ht="26.25" customHeight="1">
      <c r="A17" s="22">
        <v>8</v>
      </c>
      <c r="B17" s="11" t="s">
        <v>30</v>
      </c>
      <c r="C17" s="11" t="s">
        <v>31</v>
      </c>
      <c r="D17" s="23">
        <v>20</v>
      </c>
      <c r="E17" s="26">
        <v>3.1134259259259257E-3</v>
      </c>
      <c r="F17" s="23">
        <v>21</v>
      </c>
      <c r="G17" s="26">
        <v>3.2986111111111111E-3</v>
      </c>
      <c r="H17" s="23">
        <v>3</v>
      </c>
      <c r="I17" s="26">
        <v>3.3912037037037036E-3</v>
      </c>
      <c r="J17" s="23">
        <v>8</v>
      </c>
      <c r="K17" s="26">
        <v>3.9236111111111112E-3</v>
      </c>
      <c r="L17" s="23">
        <v>8</v>
      </c>
      <c r="M17" s="26">
        <v>4.1666666666666666E-3</v>
      </c>
      <c r="N17" s="23">
        <v>0</v>
      </c>
      <c r="O17" s="26">
        <v>4.1666666666666666E-3</v>
      </c>
      <c r="P17" s="25">
        <f t="shared" si="0"/>
        <v>60</v>
      </c>
      <c r="Q17" s="25" t="e">
        <f t="shared" si="1"/>
        <v>#NUM!</v>
      </c>
      <c r="R17" s="26">
        <f>SUM(AB17:AG17)-O17</f>
        <v>1.7893518518518517E-2</v>
      </c>
      <c r="S17" s="22">
        <v>8</v>
      </c>
      <c r="T17" s="14"/>
      <c r="U17" s="24">
        <f t="shared" si="2"/>
        <v>20</v>
      </c>
      <c r="V17" s="24">
        <f t="shared" si="3"/>
        <v>21</v>
      </c>
      <c r="W17" s="24">
        <f t="shared" si="4"/>
        <v>3</v>
      </c>
      <c r="X17" s="24">
        <f t="shared" si="5"/>
        <v>8</v>
      </c>
      <c r="Y17" s="24">
        <f t="shared" si="6"/>
        <v>8</v>
      </c>
      <c r="Z17" s="24">
        <f t="shared" si="7"/>
        <v>0</v>
      </c>
      <c r="AB17" s="27">
        <f t="shared" si="8"/>
        <v>3.1134259259259257E-3</v>
      </c>
      <c r="AC17" s="27">
        <f t="shared" si="9"/>
        <v>3.2986111111111111E-3</v>
      </c>
      <c r="AD17" s="27">
        <f t="shared" si="10"/>
        <v>3.3912037037037036E-3</v>
      </c>
      <c r="AE17" s="27">
        <f t="shared" si="11"/>
        <v>3.9236111111111112E-3</v>
      </c>
      <c r="AF17" s="27">
        <f t="shared" si="12"/>
        <v>4.1666666666666666E-3</v>
      </c>
      <c r="AG17" s="27">
        <f t="shared" si="13"/>
        <v>4.1666666666666666E-3</v>
      </c>
    </row>
    <row r="18" spans="1:33" s="16" customFormat="1" ht="24" customHeight="1">
      <c r="A18" s="22">
        <v>9</v>
      </c>
      <c r="B18" s="11">
        <v>250</v>
      </c>
      <c r="C18" s="11" t="s">
        <v>23</v>
      </c>
      <c r="D18" s="23">
        <v>14</v>
      </c>
      <c r="E18" s="26">
        <v>3.4375E-3</v>
      </c>
      <c r="F18" s="23">
        <v>2</v>
      </c>
      <c r="G18" s="26">
        <v>3.5995370370370369E-3</v>
      </c>
      <c r="H18" s="23">
        <v>12</v>
      </c>
      <c r="I18" s="26">
        <v>3.7962962962962963E-3</v>
      </c>
      <c r="J18" s="23">
        <v>14</v>
      </c>
      <c r="K18" s="26">
        <v>4.0393518518518521E-3</v>
      </c>
      <c r="L18" s="23">
        <v>0</v>
      </c>
      <c r="M18" s="26">
        <v>4.1666666666666666E-3</v>
      </c>
      <c r="N18" s="23">
        <v>0</v>
      </c>
      <c r="O18" s="26">
        <v>4.1666666666666666E-3</v>
      </c>
      <c r="P18" s="25">
        <f t="shared" si="0"/>
        <v>42</v>
      </c>
      <c r="Q18" s="25" t="e">
        <f t="shared" si="1"/>
        <v>#NUM!</v>
      </c>
      <c r="R18" s="26">
        <f>SUM(AB18:AG18)-O18</f>
        <v>1.9039351851851852E-2</v>
      </c>
      <c r="S18" s="22">
        <v>9</v>
      </c>
      <c r="T18" s="14"/>
      <c r="U18" s="24">
        <f t="shared" si="2"/>
        <v>14</v>
      </c>
      <c r="V18" s="24">
        <f t="shared" si="3"/>
        <v>2</v>
      </c>
      <c r="W18" s="24">
        <f t="shared" si="4"/>
        <v>12</v>
      </c>
      <c r="X18" s="24">
        <f t="shared" si="5"/>
        <v>14</v>
      </c>
      <c r="Y18" s="24">
        <f t="shared" si="6"/>
        <v>0</v>
      </c>
      <c r="Z18" s="24">
        <f t="shared" si="7"/>
        <v>0</v>
      </c>
      <c r="AB18" s="27">
        <f t="shared" si="8"/>
        <v>3.4375E-3</v>
      </c>
      <c r="AC18" s="27">
        <f t="shared" si="9"/>
        <v>3.5995370370370369E-3</v>
      </c>
      <c r="AD18" s="27">
        <f t="shared" si="10"/>
        <v>3.7962962962962963E-3</v>
      </c>
      <c r="AE18" s="27">
        <f t="shared" si="11"/>
        <v>4.0393518518518521E-3</v>
      </c>
      <c r="AF18" s="27">
        <f t="shared" si="12"/>
        <v>4.1666666666666666E-3</v>
      </c>
      <c r="AG18" s="27">
        <f t="shared" si="13"/>
        <v>4.1666666666666666E-3</v>
      </c>
    </row>
    <row r="20" spans="1:33" ht="12.75" customHeight="1">
      <c r="A20" s="30" t="s">
        <v>42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</row>
    <row r="22" spans="1:33" ht="12.75" customHeight="1">
      <c r="A22" s="30" t="s">
        <v>43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</row>
  </sheetData>
  <sortState ref="B10:R18">
    <sortCondition descending="1" ref="P10:P18"/>
    <sortCondition ref="R10:R18"/>
  </sortState>
  <mergeCells count="23">
    <mergeCell ref="A6:C6"/>
    <mergeCell ref="N6:S6"/>
    <mergeCell ref="A1:S1"/>
    <mergeCell ref="A2:S2"/>
    <mergeCell ref="A3:S3"/>
    <mergeCell ref="A4:S4"/>
    <mergeCell ref="A5:S5"/>
    <mergeCell ref="A20:S20"/>
    <mergeCell ref="A22:S22"/>
    <mergeCell ref="R7:R9"/>
    <mergeCell ref="S7:S9"/>
    <mergeCell ref="D8:E8"/>
    <mergeCell ref="F8:G8"/>
    <mergeCell ref="H8:I8"/>
    <mergeCell ref="J8:K8"/>
    <mergeCell ref="L8:M8"/>
    <mergeCell ref="N8:O8"/>
    <mergeCell ref="A7:A9"/>
    <mergeCell ref="B7:B9"/>
    <mergeCell ref="C7:C9"/>
    <mergeCell ref="D7:O7"/>
    <mergeCell ref="P7:P9"/>
    <mergeCell ref="Q7:Q8"/>
  </mergeCells>
  <pageMargins left="0.25" right="0.25" top="0.75" bottom="0.75" header="0.3" footer="0.3"/>
  <pageSetup paperSize="9" scale="86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гр</vt:lpstr>
      <vt:lpstr>2 гр</vt:lpstr>
      <vt:lpstr>3 гр</vt:lpstr>
    </vt:vector>
  </TitlesOfParts>
  <Company>Лицей № 384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  </cp:lastModifiedBy>
  <cp:lastPrinted>2013-12-08T14:46:55Z</cp:lastPrinted>
  <dcterms:created xsi:type="dcterms:W3CDTF">2012-12-09T12:36:16Z</dcterms:created>
  <dcterms:modified xsi:type="dcterms:W3CDTF">2013-12-09T16:29:56Z</dcterms:modified>
</cp:coreProperties>
</file>