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185" activeTab="0"/>
  </bookViews>
  <sheets>
    <sheet name="1 св" sheetId="1" r:id="rId1"/>
    <sheet name="2 св " sheetId="2" r:id="rId2"/>
    <sheet name="3 св " sheetId="3" r:id="rId3"/>
  </sheets>
  <definedNames/>
  <calcPr fullCalcOnLoad="1"/>
</workbook>
</file>

<file path=xl/sharedStrings.xml><?xml version="1.0" encoding="utf-8"?>
<sst xmlns="http://schemas.openxmlformats.org/spreadsheetml/2006/main" count="190" uniqueCount="64">
  <si>
    <t>1 возрастная группа</t>
  </si>
  <si>
    <t>№ п/п</t>
  </si>
  <si>
    <t>ОУ</t>
  </si>
  <si>
    <t xml:space="preserve">Итоговый результат </t>
  </si>
  <si>
    <t xml:space="preserve">Сводно-итоговый протокол                                                                                                                                                                                                            </t>
  </si>
  <si>
    <t xml:space="preserve">Финал детско-юношеских оборонно-спортивных и туристских игр "Зарница - 2010"                                                                                                                                                                                             и XV соревнований "Школа безопасности" Кировского района г. Санкт-Петербурга                                                                                                                                                              </t>
  </si>
  <si>
    <t>ФИО руководителя</t>
  </si>
  <si>
    <t>Снаряжение магазина</t>
  </si>
  <si>
    <t>Комплексное силовое упражнение</t>
  </si>
  <si>
    <t>Медико-санитарная подготовка</t>
  </si>
  <si>
    <t>Страницы истории Отечества</t>
  </si>
  <si>
    <t xml:space="preserve">Конкурс «С песней по жизни» </t>
  </si>
  <si>
    <t>Возьми в пример себе Героя</t>
  </si>
  <si>
    <t xml:space="preserve">результат </t>
  </si>
  <si>
    <t>место</t>
  </si>
  <si>
    <t>лицей 384</t>
  </si>
  <si>
    <t>Каширин Артем Юрьевич</t>
  </si>
  <si>
    <t>Яцкевич Дмитрий Владимирович / Лысова Светлана Владимировна</t>
  </si>
  <si>
    <t>Потопальская Марина Александровна /Нестерова Елена Георгиевна</t>
  </si>
  <si>
    <t>Трухина Оксана Алескандровна</t>
  </si>
  <si>
    <t xml:space="preserve">Дмитриева Валентина Александровна </t>
  </si>
  <si>
    <t>Воробьева Маргарита Борисовна</t>
  </si>
  <si>
    <t>Эсаулова Людмила Валериевна</t>
  </si>
  <si>
    <t>Березкина Татьяна Евгеньевна</t>
  </si>
  <si>
    <t>Козлова Светлана Вадимова</t>
  </si>
  <si>
    <t>Лицей 389</t>
  </si>
  <si>
    <t>Дьякова Елена Сергеевна</t>
  </si>
  <si>
    <t>Главный судья соревнований: _______________________/Клюйков С.Е./</t>
  </si>
  <si>
    <t>Главный секретарь соревнований: _______________________/Шепелева М.В./</t>
  </si>
  <si>
    <t>Порхунова Светлана Сергеевна / Митенкова А.А.</t>
  </si>
  <si>
    <t>время</t>
  </si>
  <si>
    <t xml:space="preserve">Дорога без опасности </t>
  </si>
  <si>
    <t xml:space="preserve">Результат </t>
  </si>
  <si>
    <t xml:space="preserve">«Пожарная профилактика» </t>
  </si>
  <si>
    <t xml:space="preserve">итоговое место </t>
  </si>
  <si>
    <t>2 возрастная группа</t>
  </si>
  <si>
    <t xml:space="preserve">Финал детско-юношеских оборонно-спортивных и туристских игр "Зарница - 2010"                                                                                                                                                                                             и XV соревнований "Школа безопасности" Кировского района г. Санкт-Петербурга                                                                     </t>
  </si>
  <si>
    <t>Сорокина Марина Николаевна</t>
  </si>
  <si>
    <t>249-1</t>
  </si>
  <si>
    <t>249-2</t>
  </si>
  <si>
    <t>Тетерина Лилия Павловна</t>
  </si>
  <si>
    <t>Лицей 384</t>
  </si>
  <si>
    <t>Клюйков Сергей Евгеньевич</t>
  </si>
  <si>
    <t>Федорова Ксения Владимировна</t>
  </si>
  <si>
    <t>Забозлаева Светлана Владимировна</t>
  </si>
  <si>
    <t>Мартюгина Ольга Владимировна</t>
  </si>
  <si>
    <t>Бессчетнов Федор Павлович, Тушнова Елена  Александровна</t>
  </si>
  <si>
    <t>-</t>
  </si>
  <si>
    <t>4-5</t>
  </si>
  <si>
    <t>3 возрастная группа</t>
  </si>
  <si>
    <t>Жолудев Александр Владимирович</t>
  </si>
  <si>
    <t>Герасимова Ольга Александровна, Чистякова Татьяна Ивановна</t>
  </si>
  <si>
    <t xml:space="preserve">велофигурка результат </t>
  </si>
  <si>
    <t>велофигурка  место</t>
  </si>
  <si>
    <t xml:space="preserve">пдд результат </t>
  </si>
  <si>
    <t>пдд место</t>
  </si>
  <si>
    <t>сумма</t>
  </si>
  <si>
    <t>Стрельба</t>
  </si>
  <si>
    <t>6-7</t>
  </si>
  <si>
    <t>место по теории этапа пожарной профилактики в итоговый результат 1 тура не входит (по положению итоговый результат вида определяется по сумме мест практики и теории )</t>
  </si>
  <si>
    <t>8-9</t>
  </si>
  <si>
    <t>4-6</t>
  </si>
  <si>
    <t>10, 14 апреля 2010 года - 1  тур</t>
  </si>
  <si>
    <t>3-4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</si>
</sst>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textRotation="90" wrapText="1"/>
    </xf>
    <xf numFmtId="2" fontId="5" fillId="0" borderId="4" xfId="0" applyNumberFormat="1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2" fontId="5" fillId="0" borderId="3" xfId="0" applyNumberFormat="1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2"/>
  <sheetViews>
    <sheetView tabSelected="1" workbookViewId="0" topLeftCell="A4">
      <selection activeCell="A4" sqref="A4:AF4"/>
    </sheetView>
  </sheetViews>
  <sheetFormatPr defaultColWidth="9.00390625" defaultRowHeight="12.75"/>
  <cols>
    <col min="1" max="1" width="3.375" style="0" customWidth="1"/>
    <col min="2" max="2" width="9.25390625" style="0" customWidth="1"/>
    <col min="3" max="3" width="19.25390625" style="0" customWidth="1"/>
    <col min="4" max="4" width="4.625" style="0" customWidth="1"/>
    <col min="5" max="5" width="4.75390625" style="0" customWidth="1"/>
    <col min="6" max="7" width="5.00390625" style="0" customWidth="1"/>
    <col min="8" max="9" width="4.375" style="0" customWidth="1"/>
    <col min="10" max="10" width="3.125" style="0" customWidth="1"/>
    <col min="11" max="11" width="4.00390625" style="0" bestFit="1" customWidth="1"/>
    <col min="12" max="12" width="3.125" style="0" customWidth="1"/>
    <col min="13" max="13" width="3.25390625" style="0" bestFit="1" customWidth="1"/>
    <col min="14" max="14" width="5.00390625" style="0" bestFit="1" customWidth="1"/>
    <col min="15" max="15" width="3.25390625" style="0" bestFit="1" customWidth="1"/>
    <col min="16" max="18" width="3.00390625" style="0" bestFit="1" customWidth="1"/>
    <col min="19" max="19" width="4.375" style="0" customWidth="1"/>
    <col min="20" max="20" width="4.125" style="0" customWidth="1"/>
    <col min="21" max="21" width="3.25390625" style="0" bestFit="1" customWidth="1"/>
    <col min="22" max="22" width="4.875" style="0" bestFit="1" customWidth="1"/>
    <col min="23" max="23" width="3.25390625" style="0" bestFit="1" customWidth="1"/>
    <col min="24" max="25" width="5.75390625" style="0" bestFit="1" customWidth="1"/>
    <col min="26" max="27" width="3.25390625" style="0" bestFit="1" customWidth="1"/>
    <col min="28" max="28" width="2.75390625" style="0" bestFit="1" customWidth="1"/>
    <col min="29" max="31" width="3.625" style="0" bestFit="1" customWidth="1"/>
    <col min="32" max="32" width="4.25390625" style="0" customWidth="1"/>
    <col min="35" max="45" width="9.125" style="18" customWidth="1"/>
  </cols>
  <sheetData>
    <row r="1" spans="1:45" s="4" customFormat="1" ht="47.25" customHeight="1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1"/>
      <c r="AH1" s="1"/>
      <c r="AI1" s="2"/>
      <c r="AJ1" s="2"/>
      <c r="AK1" s="2"/>
      <c r="AL1" s="2"/>
      <c r="AM1" s="2"/>
      <c r="AN1" s="2"/>
      <c r="AO1" s="3"/>
      <c r="AP1" s="3"/>
      <c r="AQ1" s="3"/>
      <c r="AR1" s="3"/>
      <c r="AS1" s="3"/>
    </row>
    <row r="2" spans="1:45" s="4" customFormat="1" ht="24.75" customHeight="1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5"/>
      <c r="AH2" s="5"/>
      <c r="AI2" s="6"/>
      <c r="AJ2" s="6"/>
      <c r="AK2" s="6"/>
      <c r="AL2" s="6"/>
      <c r="AM2" s="6"/>
      <c r="AN2" s="6"/>
      <c r="AO2" s="3"/>
      <c r="AP2" s="3"/>
      <c r="AQ2" s="3"/>
      <c r="AR2" s="3"/>
      <c r="AS2" s="3"/>
    </row>
    <row r="3" spans="1:45" s="4" customFormat="1" ht="22.5" customHeight="1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7"/>
      <c r="AH3" s="7"/>
      <c r="AI3" s="8"/>
      <c r="AJ3" s="8"/>
      <c r="AK3" s="8"/>
      <c r="AL3" s="8"/>
      <c r="AM3" s="8"/>
      <c r="AN3" s="8"/>
      <c r="AO3" s="3"/>
      <c r="AP3" s="3"/>
      <c r="AQ3" s="3"/>
      <c r="AR3" s="3"/>
      <c r="AS3" s="3"/>
    </row>
    <row r="4" spans="1:45" s="11" customFormat="1" ht="18.75" customHeight="1">
      <c r="A4" s="39" t="s">
        <v>62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I4" s="12"/>
      <c r="AJ4" s="12"/>
      <c r="AK4" s="12"/>
      <c r="AL4" s="12"/>
      <c r="AM4" s="12"/>
      <c r="AN4" s="12"/>
      <c r="AO4" s="13"/>
      <c r="AP4" s="13"/>
      <c r="AQ4" s="13"/>
      <c r="AR4" s="13"/>
      <c r="AS4" s="13"/>
    </row>
    <row r="5" spans="1:45" s="11" customFormat="1" ht="43.5" customHeight="1">
      <c r="A5" s="46" t="s">
        <v>1</v>
      </c>
      <c r="B5" s="46" t="s">
        <v>2</v>
      </c>
      <c r="C5" s="43" t="s">
        <v>6</v>
      </c>
      <c r="D5" s="45" t="s">
        <v>7</v>
      </c>
      <c r="E5" s="45"/>
      <c r="F5" s="45" t="s">
        <v>8</v>
      </c>
      <c r="G5" s="45"/>
      <c r="H5" s="45" t="s">
        <v>9</v>
      </c>
      <c r="I5" s="45"/>
      <c r="J5" s="45" t="s">
        <v>10</v>
      </c>
      <c r="K5" s="45"/>
      <c r="L5" s="45"/>
      <c r="M5" s="49" t="s">
        <v>33</v>
      </c>
      <c r="N5" s="50"/>
      <c r="O5" s="50"/>
      <c r="P5" s="50"/>
      <c r="Q5" s="50"/>
      <c r="R5" s="51"/>
      <c r="S5" s="45" t="s">
        <v>11</v>
      </c>
      <c r="T5" s="45"/>
      <c r="U5" s="45" t="s">
        <v>12</v>
      </c>
      <c r="V5" s="45"/>
      <c r="W5" s="45"/>
      <c r="X5" s="45" t="s">
        <v>31</v>
      </c>
      <c r="Y5" s="45"/>
      <c r="Z5" s="45"/>
      <c r="AA5" s="45"/>
      <c r="AB5" s="45"/>
      <c r="AC5" s="45"/>
      <c r="AD5" s="45" t="s">
        <v>57</v>
      </c>
      <c r="AE5" s="45"/>
      <c r="AF5" s="47" t="s">
        <v>3</v>
      </c>
      <c r="AI5" s="12"/>
      <c r="AJ5" s="12"/>
      <c r="AK5" s="12"/>
      <c r="AL5" s="12"/>
      <c r="AM5" s="12"/>
      <c r="AN5" s="12"/>
      <c r="AO5" s="13"/>
      <c r="AP5" s="13"/>
      <c r="AQ5" s="13"/>
      <c r="AR5" s="13"/>
      <c r="AS5" s="13"/>
    </row>
    <row r="6" spans="1:45" s="4" customFormat="1" ht="77.25" customHeight="1">
      <c r="A6" s="43"/>
      <c r="B6" s="43"/>
      <c r="C6" s="44"/>
      <c r="D6" s="26" t="s">
        <v>13</v>
      </c>
      <c r="E6" s="26" t="s">
        <v>14</v>
      </c>
      <c r="F6" s="26" t="s">
        <v>13</v>
      </c>
      <c r="G6" s="26" t="s">
        <v>14</v>
      </c>
      <c r="H6" s="26" t="s">
        <v>13</v>
      </c>
      <c r="I6" s="26" t="s">
        <v>14</v>
      </c>
      <c r="J6" s="26" t="s">
        <v>13</v>
      </c>
      <c r="K6" s="26" t="s">
        <v>30</v>
      </c>
      <c r="L6" s="26" t="s">
        <v>14</v>
      </c>
      <c r="M6" s="26" t="s">
        <v>13</v>
      </c>
      <c r="N6" s="26" t="s">
        <v>30</v>
      </c>
      <c r="O6" s="26" t="s">
        <v>14</v>
      </c>
      <c r="P6" s="35" t="s">
        <v>32</v>
      </c>
      <c r="Q6" s="35" t="s">
        <v>14</v>
      </c>
      <c r="R6" s="36" t="s">
        <v>34</v>
      </c>
      <c r="S6" s="26" t="s">
        <v>13</v>
      </c>
      <c r="T6" s="26" t="s">
        <v>14</v>
      </c>
      <c r="U6" s="26" t="s">
        <v>13</v>
      </c>
      <c r="V6" s="26" t="s">
        <v>30</v>
      </c>
      <c r="W6" s="26" t="s">
        <v>14</v>
      </c>
      <c r="X6" s="30" t="s">
        <v>52</v>
      </c>
      <c r="Y6" s="20" t="s">
        <v>53</v>
      </c>
      <c r="Z6" s="20" t="s">
        <v>54</v>
      </c>
      <c r="AA6" s="20" t="s">
        <v>55</v>
      </c>
      <c r="AB6" s="20" t="s">
        <v>56</v>
      </c>
      <c r="AC6" s="20" t="s">
        <v>34</v>
      </c>
      <c r="AD6" s="20" t="s">
        <v>13</v>
      </c>
      <c r="AE6" s="20" t="s">
        <v>14</v>
      </c>
      <c r="AF6" s="48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s="16" customFormat="1" ht="33.75" customHeight="1">
      <c r="A7" s="14">
        <v>1</v>
      </c>
      <c r="B7" s="14">
        <v>585</v>
      </c>
      <c r="C7" s="23" t="s">
        <v>17</v>
      </c>
      <c r="D7" s="14">
        <v>180</v>
      </c>
      <c r="E7" s="27">
        <v>3</v>
      </c>
      <c r="F7" s="14">
        <v>315</v>
      </c>
      <c r="G7" s="27">
        <v>6</v>
      </c>
      <c r="H7" s="21">
        <v>2.03</v>
      </c>
      <c r="I7" s="27">
        <v>4</v>
      </c>
      <c r="J7" s="14">
        <v>7</v>
      </c>
      <c r="K7" s="14">
        <v>3.41</v>
      </c>
      <c r="L7" s="27">
        <v>5</v>
      </c>
      <c r="M7" s="29">
        <v>9</v>
      </c>
      <c r="N7" s="34">
        <v>2.56</v>
      </c>
      <c r="O7" s="29">
        <v>3</v>
      </c>
      <c r="P7" s="14"/>
      <c r="Q7" s="14"/>
      <c r="R7" s="14"/>
      <c r="S7" s="14">
        <v>210</v>
      </c>
      <c r="T7" s="27">
        <v>7</v>
      </c>
      <c r="U7" s="14">
        <v>32</v>
      </c>
      <c r="V7" s="21">
        <v>8.11</v>
      </c>
      <c r="W7" s="27">
        <v>10</v>
      </c>
      <c r="X7" s="21">
        <v>2.32</v>
      </c>
      <c r="Y7" s="14">
        <v>8</v>
      </c>
      <c r="Z7" s="14">
        <v>46</v>
      </c>
      <c r="AA7" s="14">
        <v>11</v>
      </c>
      <c r="AB7" s="14">
        <f aca="true" t="shared" si="0" ref="AB7:AB17">Y7+AA7</f>
        <v>19</v>
      </c>
      <c r="AC7" s="27">
        <v>10</v>
      </c>
      <c r="AD7" s="14">
        <v>65</v>
      </c>
      <c r="AE7" s="27">
        <v>7</v>
      </c>
      <c r="AF7" s="14">
        <f>E7+W7+G7+I7+L7+R7+T7+AC7+AE7</f>
        <v>52</v>
      </c>
      <c r="AG7" s="15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1:45" s="16" customFormat="1" ht="27.75" customHeight="1">
      <c r="A8" s="14">
        <v>2</v>
      </c>
      <c r="B8" s="14" t="s">
        <v>15</v>
      </c>
      <c r="C8" s="23" t="s">
        <v>16</v>
      </c>
      <c r="D8" s="14">
        <v>113</v>
      </c>
      <c r="E8" s="27">
        <v>1</v>
      </c>
      <c r="F8" s="14">
        <v>477</v>
      </c>
      <c r="G8" s="27">
        <v>1</v>
      </c>
      <c r="H8" s="21">
        <v>1.43</v>
      </c>
      <c r="I8" s="27">
        <v>2</v>
      </c>
      <c r="J8" s="14">
        <v>6</v>
      </c>
      <c r="K8" s="14">
        <v>2.11</v>
      </c>
      <c r="L8" s="27">
        <v>8</v>
      </c>
      <c r="M8" s="29">
        <v>8.5</v>
      </c>
      <c r="N8" s="34">
        <v>1.34</v>
      </c>
      <c r="O8" s="29">
        <v>4</v>
      </c>
      <c r="P8" s="14"/>
      <c r="Q8" s="14"/>
      <c r="R8" s="14"/>
      <c r="S8" s="14">
        <v>240</v>
      </c>
      <c r="T8" s="27">
        <v>1</v>
      </c>
      <c r="U8" s="14">
        <v>45</v>
      </c>
      <c r="V8" s="21">
        <v>4.37</v>
      </c>
      <c r="W8" s="27">
        <v>5</v>
      </c>
      <c r="X8" s="21">
        <v>2.08</v>
      </c>
      <c r="Y8" s="14">
        <v>2</v>
      </c>
      <c r="Z8" s="14">
        <v>61</v>
      </c>
      <c r="AA8" s="14">
        <v>1</v>
      </c>
      <c r="AB8" s="14">
        <f t="shared" si="0"/>
        <v>3</v>
      </c>
      <c r="AC8" s="27">
        <v>1</v>
      </c>
      <c r="AD8" s="14">
        <v>159</v>
      </c>
      <c r="AE8" s="27">
        <v>1</v>
      </c>
      <c r="AF8" s="14">
        <f>E8+W8+G8+I8+L8+R8+T8+AC8+AE8</f>
        <v>20</v>
      </c>
      <c r="AG8" s="15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</row>
    <row r="9" spans="1:45" s="16" customFormat="1" ht="33.75" customHeight="1">
      <c r="A9" s="14">
        <v>3</v>
      </c>
      <c r="B9" s="14">
        <v>538</v>
      </c>
      <c r="C9" s="23" t="s">
        <v>18</v>
      </c>
      <c r="D9" s="14">
        <v>229</v>
      </c>
      <c r="E9" s="27">
        <v>5</v>
      </c>
      <c r="F9" s="14">
        <v>320</v>
      </c>
      <c r="G9" s="27">
        <v>5</v>
      </c>
      <c r="H9" s="21">
        <v>2.48</v>
      </c>
      <c r="I9" s="27">
        <v>10</v>
      </c>
      <c r="J9" s="14">
        <v>7</v>
      </c>
      <c r="K9" s="14">
        <v>5.01</v>
      </c>
      <c r="L9" s="27">
        <v>7</v>
      </c>
      <c r="M9" s="29">
        <v>8</v>
      </c>
      <c r="N9" s="34">
        <v>2.38</v>
      </c>
      <c r="O9" s="29">
        <v>8</v>
      </c>
      <c r="P9" s="14"/>
      <c r="Q9" s="14"/>
      <c r="R9" s="14"/>
      <c r="S9" s="14">
        <v>231</v>
      </c>
      <c r="T9" s="27">
        <v>3</v>
      </c>
      <c r="U9" s="14">
        <v>33</v>
      </c>
      <c r="V9" s="21">
        <v>10.13</v>
      </c>
      <c r="W9" s="27">
        <v>9</v>
      </c>
      <c r="X9" s="21">
        <v>2.28</v>
      </c>
      <c r="Y9" s="14">
        <v>7</v>
      </c>
      <c r="Z9" s="14">
        <v>56</v>
      </c>
      <c r="AA9" s="14">
        <v>3</v>
      </c>
      <c r="AB9" s="14">
        <f t="shared" si="0"/>
        <v>10</v>
      </c>
      <c r="AC9" s="27">
        <v>5</v>
      </c>
      <c r="AD9" s="14">
        <v>74</v>
      </c>
      <c r="AE9" s="27">
        <v>5</v>
      </c>
      <c r="AF9" s="14">
        <f>E9+W9+G9+I9+L9+R9+T9+AC9+AE9</f>
        <v>49</v>
      </c>
      <c r="AG9" s="15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</row>
    <row r="10" spans="1:45" s="16" customFormat="1" ht="33.75" customHeight="1">
      <c r="A10" s="14">
        <v>4</v>
      </c>
      <c r="B10" s="14">
        <v>221</v>
      </c>
      <c r="C10" s="23" t="s">
        <v>29</v>
      </c>
      <c r="D10" s="14">
        <v>399</v>
      </c>
      <c r="E10" s="27">
        <v>11</v>
      </c>
      <c r="F10" s="14">
        <v>292</v>
      </c>
      <c r="G10" s="27">
        <v>9</v>
      </c>
      <c r="H10" s="21">
        <v>2.5</v>
      </c>
      <c r="I10" s="27">
        <v>11</v>
      </c>
      <c r="J10" s="14">
        <v>4</v>
      </c>
      <c r="K10" s="14">
        <v>1.45</v>
      </c>
      <c r="L10" s="27">
        <v>10</v>
      </c>
      <c r="M10" s="29">
        <v>8</v>
      </c>
      <c r="N10" s="34">
        <v>2.23</v>
      </c>
      <c r="O10" s="29">
        <v>5</v>
      </c>
      <c r="P10" s="14"/>
      <c r="Q10" s="14"/>
      <c r="R10" s="14"/>
      <c r="S10" s="14">
        <v>161</v>
      </c>
      <c r="T10" s="27">
        <v>11</v>
      </c>
      <c r="U10" s="14">
        <v>29</v>
      </c>
      <c r="V10" s="21">
        <v>7.3</v>
      </c>
      <c r="W10" s="27">
        <v>11</v>
      </c>
      <c r="X10" s="21">
        <v>2.41</v>
      </c>
      <c r="Y10" s="14">
        <v>10</v>
      </c>
      <c r="Z10" s="14">
        <v>52</v>
      </c>
      <c r="AA10" s="14">
        <v>7</v>
      </c>
      <c r="AB10" s="14">
        <f t="shared" si="0"/>
        <v>17</v>
      </c>
      <c r="AC10" s="27">
        <v>8</v>
      </c>
      <c r="AD10" s="14">
        <v>77</v>
      </c>
      <c r="AE10" s="27">
        <v>4</v>
      </c>
      <c r="AF10" s="14">
        <f>E10+W10+G10+I10+L10+R10+T10+AC10+AE10</f>
        <v>75</v>
      </c>
      <c r="AG10" s="15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</row>
    <row r="11" spans="1:45" s="16" customFormat="1" ht="22.5">
      <c r="A11" s="14">
        <v>5</v>
      </c>
      <c r="B11" s="14">
        <v>393</v>
      </c>
      <c r="C11" s="23" t="s">
        <v>19</v>
      </c>
      <c r="D11" s="14">
        <v>350</v>
      </c>
      <c r="E11" s="27">
        <v>9</v>
      </c>
      <c r="F11" s="14">
        <v>236</v>
      </c>
      <c r="G11" s="27">
        <v>11</v>
      </c>
      <c r="H11" s="21">
        <v>2.3</v>
      </c>
      <c r="I11" s="27">
        <v>8</v>
      </c>
      <c r="J11" s="14">
        <v>8</v>
      </c>
      <c r="K11" s="14">
        <v>2.11</v>
      </c>
      <c r="L11" s="27">
        <v>1</v>
      </c>
      <c r="M11" s="29">
        <v>8</v>
      </c>
      <c r="N11" s="34">
        <v>2.3</v>
      </c>
      <c r="O11" s="29">
        <v>7</v>
      </c>
      <c r="P11" s="14"/>
      <c r="Q11" s="14"/>
      <c r="R11" s="14"/>
      <c r="S11" s="14">
        <v>207</v>
      </c>
      <c r="T11" s="27">
        <v>9</v>
      </c>
      <c r="U11" s="14">
        <v>40</v>
      </c>
      <c r="V11" s="21">
        <v>9</v>
      </c>
      <c r="W11" s="27">
        <v>7</v>
      </c>
      <c r="X11" s="21">
        <v>2.41</v>
      </c>
      <c r="Y11" s="14">
        <v>11</v>
      </c>
      <c r="Z11" s="14">
        <v>47</v>
      </c>
      <c r="AA11" s="14">
        <v>10</v>
      </c>
      <c r="AB11" s="14">
        <f t="shared" si="0"/>
        <v>21</v>
      </c>
      <c r="AC11" s="27">
        <v>11</v>
      </c>
      <c r="AD11" s="14">
        <v>84</v>
      </c>
      <c r="AE11" s="27">
        <v>3</v>
      </c>
      <c r="AF11" s="14">
        <f>E11+W11+G11+I11+L11+R11+T11+AC11+AE11</f>
        <v>59</v>
      </c>
      <c r="AG11" s="15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</row>
    <row r="12" spans="1:45" s="16" customFormat="1" ht="22.5">
      <c r="A12" s="14">
        <v>6</v>
      </c>
      <c r="B12" s="14">
        <v>254</v>
      </c>
      <c r="C12" s="23" t="s">
        <v>20</v>
      </c>
      <c r="D12" s="14">
        <v>319</v>
      </c>
      <c r="E12" s="27">
        <v>8</v>
      </c>
      <c r="F12" s="14">
        <v>306</v>
      </c>
      <c r="G12" s="27">
        <v>7</v>
      </c>
      <c r="H12" s="21">
        <v>2.23</v>
      </c>
      <c r="I12" s="27">
        <v>6</v>
      </c>
      <c r="J12" s="14">
        <v>8</v>
      </c>
      <c r="K12" s="14">
        <v>2.44</v>
      </c>
      <c r="L12" s="27">
        <v>3</v>
      </c>
      <c r="M12" s="29">
        <v>9</v>
      </c>
      <c r="N12" s="34">
        <v>2.07</v>
      </c>
      <c r="O12" s="29">
        <v>1</v>
      </c>
      <c r="P12" s="14"/>
      <c r="Q12" s="14"/>
      <c r="R12" s="14"/>
      <c r="S12" s="14">
        <v>193</v>
      </c>
      <c r="T12" s="27">
        <v>10</v>
      </c>
      <c r="U12" s="14">
        <v>36</v>
      </c>
      <c r="V12" s="21">
        <v>6.15</v>
      </c>
      <c r="W12" s="27">
        <v>8</v>
      </c>
      <c r="X12" s="21">
        <v>2.11</v>
      </c>
      <c r="Y12" s="14">
        <v>3</v>
      </c>
      <c r="Z12" s="14">
        <v>53</v>
      </c>
      <c r="AA12" s="14">
        <v>5</v>
      </c>
      <c r="AB12" s="14">
        <f t="shared" si="0"/>
        <v>8</v>
      </c>
      <c r="AC12" s="27">
        <v>4</v>
      </c>
      <c r="AD12" s="14">
        <v>60</v>
      </c>
      <c r="AE12" s="28" t="s">
        <v>60</v>
      </c>
      <c r="AF12" s="14">
        <f>E12+W12+G12+I12+L12+R12+T12+AC12+8.5</f>
        <v>54.5</v>
      </c>
      <c r="AG12" s="15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</row>
    <row r="13" spans="1:45" s="16" customFormat="1" ht="22.5">
      <c r="A13" s="14">
        <v>7</v>
      </c>
      <c r="B13" s="14">
        <v>551</v>
      </c>
      <c r="C13" s="23" t="s">
        <v>21</v>
      </c>
      <c r="D13" s="14">
        <v>283</v>
      </c>
      <c r="E13" s="27">
        <v>7</v>
      </c>
      <c r="F13" s="14">
        <v>275</v>
      </c>
      <c r="G13" s="27">
        <v>10</v>
      </c>
      <c r="H13" s="21">
        <v>2.35</v>
      </c>
      <c r="I13" s="27">
        <v>9</v>
      </c>
      <c r="J13" s="14">
        <v>7</v>
      </c>
      <c r="K13" s="14">
        <v>2.09</v>
      </c>
      <c r="L13" s="27">
        <v>4</v>
      </c>
      <c r="M13" s="29">
        <v>7.5</v>
      </c>
      <c r="N13" s="34">
        <v>3.54</v>
      </c>
      <c r="O13" s="29">
        <v>11</v>
      </c>
      <c r="P13" s="14"/>
      <c r="Q13" s="14"/>
      <c r="R13" s="14"/>
      <c r="S13" s="14">
        <v>229</v>
      </c>
      <c r="T13" s="27">
        <v>4</v>
      </c>
      <c r="U13" s="14">
        <v>40</v>
      </c>
      <c r="V13" s="21">
        <v>8.31</v>
      </c>
      <c r="W13" s="27">
        <v>6</v>
      </c>
      <c r="X13" s="21">
        <v>2.2</v>
      </c>
      <c r="Y13" s="14">
        <v>6</v>
      </c>
      <c r="Z13" s="14">
        <v>53</v>
      </c>
      <c r="AA13" s="14">
        <v>6</v>
      </c>
      <c r="AB13" s="14">
        <f t="shared" si="0"/>
        <v>12</v>
      </c>
      <c r="AC13" s="28" t="s">
        <v>58</v>
      </c>
      <c r="AD13" s="14">
        <v>71</v>
      </c>
      <c r="AE13" s="27">
        <v>6</v>
      </c>
      <c r="AF13" s="14">
        <f>E13+W13+G13+I13+L13+R13+T13+6.5+AE13</f>
        <v>52.5</v>
      </c>
      <c r="AG13" s="15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</row>
    <row r="14" spans="1:45" s="16" customFormat="1" ht="22.5">
      <c r="A14" s="14">
        <v>8</v>
      </c>
      <c r="B14" s="14">
        <v>397</v>
      </c>
      <c r="C14" s="23" t="s">
        <v>22</v>
      </c>
      <c r="D14" s="14">
        <v>377</v>
      </c>
      <c r="E14" s="27">
        <v>10</v>
      </c>
      <c r="F14" s="14">
        <v>322</v>
      </c>
      <c r="G14" s="27">
        <v>4</v>
      </c>
      <c r="H14" s="21">
        <v>2.24</v>
      </c>
      <c r="I14" s="27">
        <v>7</v>
      </c>
      <c r="J14" s="14">
        <v>7</v>
      </c>
      <c r="K14" s="14">
        <v>3.53</v>
      </c>
      <c r="L14" s="27">
        <v>6</v>
      </c>
      <c r="M14" s="29">
        <v>7.5</v>
      </c>
      <c r="N14" s="34">
        <v>3.18</v>
      </c>
      <c r="O14" s="29">
        <v>9</v>
      </c>
      <c r="P14" s="14"/>
      <c r="Q14" s="14"/>
      <c r="R14" s="14"/>
      <c r="S14" s="14">
        <v>208</v>
      </c>
      <c r="T14" s="27">
        <v>8</v>
      </c>
      <c r="U14" s="14">
        <v>57</v>
      </c>
      <c r="V14" s="21">
        <v>4.3</v>
      </c>
      <c r="W14" s="27">
        <v>1</v>
      </c>
      <c r="X14" s="21">
        <v>2.2</v>
      </c>
      <c r="Y14" s="14">
        <v>5</v>
      </c>
      <c r="Z14" s="14">
        <v>58</v>
      </c>
      <c r="AA14" s="14">
        <v>2</v>
      </c>
      <c r="AB14" s="14">
        <f t="shared" si="0"/>
        <v>7</v>
      </c>
      <c r="AC14" s="27">
        <v>3</v>
      </c>
      <c r="AD14" s="14">
        <v>37</v>
      </c>
      <c r="AE14" s="27">
        <v>10</v>
      </c>
      <c r="AF14" s="14">
        <f>E14+W14+G14+I14+L14+R14+T14+AC14+AE14</f>
        <v>49</v>
      </c>
      <c r="AG14" s="15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</row>
    <row r="15" spans="1:45" s="16" customFormat="1" ht="22.5">
      <c r="A15" s="14">
        <v>9</v>
      </c>
      <c r="B15" s="14">
        <v>493</v>
      </c>
      <c r="C15" s="23" t="s">
        <v>23</v>
      </c>
      <c r="D15" s="14">
        <v>177</v>
      </c>
      <c r="E15" s="27">
        <v>2</v>
      </c>
      <c r="F15" s="14">
        <v>342</v>
      </c>
      <c r="G15" s="27">
        <v>3</v>
      </c>
      <c r="H15" s="21">
        <v>2.01</v>
      </c>
      <c r="I15" s="27">
        <v>3</v>
      </c>
      <c r="J15" s="14">
        <v>8</v>
      </c>
      <c r="K15" s="14">
        <v>2.21</v>
      </c>
      <c r="L15" s="27">
        <v>2</v>
      </c>
      <c r="M15" s="29">
        <v>9</v>
      </c>
      <c r="N15" s="34">
        <v>2.4</v>
      </c>
      <c r="O15" s="29">
        <v>2</v>
      </c>
      <c r="P15" s="14"/>
      <c r="Q15" s="14"/>
      <c r="R15" s="14"/>
      <c r="S15" s="14">
        <v>217</v>
      </c>
      <c r="T15" s="27">
        <v>6</v>
      </c>
      <c r="U15" s="14">
        <v>46</v>
      </c>
      <c r="V15" s="21">
        <v>3.47</v>
      </c>
      <c r="W15" s="27">
        <v>2</v>
      </c>
      <c r="X15" s="21">
        <v>1.57</v>
      </c>
      <c r="Y15" s="14">
        <v>1</v>
      </c>
      <c r="Z15" s="14">
        <v>54</v>
      </c>
      <c r="AA15" s="14">
        <v>4</v>
      </c>
      <c r="AB15" s="14">
        <f t="shared" si="0"/>
        <v>5</v>
      </c>
      <c r="AC15" s="27">
        <v>2</v>
      </c>
      <c r="AD15" s="14">
        <v>60</v>
      </c>
      <c r="AE15" s="28" t="s">
        <v>60</v>
      </c>
      <c r="AF15" s="14">
        <f>E15+W15+G15+I15+L15+R15+T15+AC15+8.5</f>
        <v>28.5</v>
      </c>
      <c r="AG15" s="15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</row>
    <row r="16" spans="1:45" s="16" customFormat="1" ht="22.5">
      <c r="A16" s="14">
        <v>10</v>
      </c>
      <c r="B16" s="14">
        <v>282</v>
      </c>
      <c r="C16" s="23" t="s">
        <v>24</v>
      </c>
      <c r="D16" s="14">
        <v>195</v>
      </c>
      <c r="E16" s="27">
        <v>4</v>
      </c>
      <c r="F16" s="14">
        <v>364</v>
      </c>
      <c r="G16" s="27">
        <v>2</v>
      </c>
      <c r="H16" s="21">
        <v>1.25</v>
      </c>
      <c r="I16" s="27">
        <v>1</v>
      </c>
      <c r="J16" s="14">
        <v>6</v>
      </c>
      <c r="K16" s="14">
        <v>4.47</v>
      </c>
      <c r="L16" s="27">
        <v>9</v>
      </c>
      <c r="M16" s="29">
        <v>8</v>
      </c>
      <c r="N16" s="34">
        <v>2.26</v>
      </c>
      <c r="O16" s="29">
        <v>6</v>
      </c>
      <c r="P16" s="14"/>
      <c r="Q16" s="14"/>
      <c r="R16" s="14"/>
      <c r="S16" s="14">
        <v>235</v>
      </c>
      <c r="T16" s="27">
        <v>2</v>
      </c>
      <c r="U16" s="14">
        <v>46</v>
      </c>
      <c r="V16" s="21">
        <v>7.16</v>
      </c>
      <c r="W16" s="27">
        <v>3</v>
      </c>
      <c r="X16" s="21">
        <v>2.18</v>
      </c>
      <c r="Y16" s="14">
        <v>4</v>
      </c>
      <c r="Z16" s="14">
        <v>51</v>
      </c>
      <c r="AA16" s="14">
        <v>8</v>
      </c>
      <c r="AB16" s="14">
        <f t="shared" si="0"/>
        <v>12</v>
      </c>
      <c r="AC16" s="28" t="s">
        <v>58</v>
      </c>
      <c r="AD16" s="14">
        <v>21</v>
      </c>
      <c r="AE16" s="27">
        <v>11</v>
      </c>
      <c r="AF16" s="14">
        <f>E16+W16+G16+I16+L16+R16+T16+6.5+AE16</f>
        <v>38.5</v>
      </c>
      <c r="AG16" s="15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</row>
    <row r="17" spans="1:45" s="16" customFormat="1" ht="27" customHeight="1">
      <c r="A17" s="14">
        <v>11</v>
      </c>
      <c r="B17" s="14" t="s">
        <v>25</v>
      </c>
      <c r="C17" s="23" t="s">
        <v>26</v>
      </c>
      <c r="D17" s="14">
        <v>252</v>
      </c>
      <c r="E17" s="27">
        <v>6</v>
      </c>
      <c r="F17" s="14">
        <v>294</v>
      </c>
      <c r="G17" s="27">
        <v>8</v>
      </c>
      <c r="H17" s="21">
        <v>2.16</v>
      </c>
      <c r="I17" s="27">
        <v>5</v>
      </c>
      <c r="J17" s="14">
        <v>4</v>
      </c>
      <c r="K17" s="14">
        <v>3.02</v>
      </c>
      <c r="L17" s="27">
        <v>11</v>
      </c>
      <c r="M17" s="29">
        <v>7.5</v>
      </c>
      <c r="N17" s="34">
        <v>3.27</v>
      </c>
      <c r="O17" s="29">
        <v>10</v>
      </c>
      <c r="P17" s="14"/>
      <c r="Q17" s="14"/>
      <c r="R17" s="14"/>
      <c r="S17" s="14">
        <v>224</v>
      </c>
      <c r="T17" s="27">
        <v>5</v>
      </c>
      <c r="U17" s="14">
        <v>46</v>
      </c>
      <c r="V17" s="21">
        <v>9.29</v>
      </c>
      <c r="W17" s="27">
        <v>4</v>
      </c>
      <c r="X17" s="21">
        <v>2.37</v>
      </c>
      <c r="Y17" s="14">
        <v>9</v>
      </c>
      <c r="Z17" s="14">
        <v>51</v>
      </c>
      <c r="AA17" s="14">
        <v>9</v>
      </c>
      <c r="AB17" s="14">
        <f t="shared" si="0"/>
        <v>18</v>
      </c>
      <c r="AC17" s="27">
        <v>9</v>
      </c>
      <c r="AD17" s="14">
        <v>102</v>
      </c>
      <c r="AE17" s="27">
        <v>2</v>
      </c>
      <c r="AF17" s="14">
        <f>E17+W17+G17+I17+L17+R17+T17+AC17+AE17</f>
        <v>50</v>
      </c>
      <c r="AG17" s="15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</row>
    <row r="18" spans="1:45" s="16" customFormat="1" ht="12" customHeight="1">
      <c r="A18" s="3"/>
      <c r="B18" s="3"/>
      <c r="C18" s="3"/>
      <c r="D18" s="3"/>
      <c r="E18" s="3"/>
      <c r="F18" s="3"/>
      <c r="G18" s="3"/>
      <c r="H18" s="22"/>
      <c r="I18" s="3"/>
      <c r="J18" s="3"/>
      <c r="K18" s="3"/>
      <c r="L18" s="3"/>
      <c r="M18" s="3"/>
      <c r="N18" s="3"/>
      <c r="O18" s="3"/>
      <c r="P18" s="3"/>
      <c r="Q18" s="22"/>
      <c r="R18" s="3"/>
      <c r="S18" s="3"/>
      <c r="T18" s="3"/>
      <c r="U18" s="3"/>
      <c r="V18" s="22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5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</row>
    <row r="19" spans="1:45" s="16" customFormat="1" ht="12" customHeight="1">
      <c r="A19" s="52" t="s">
        <v>59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15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</row>
    <row r="20" spans="1:40" s="4" customFormat="1" ht="15.75" customHeight="1">
      <c r="A20" s="41" t="s">
        <v>27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7"/>
      <c r="AH20" s="7"/>
      <c r="AI20" s="7"/>
      <c r="AJ20" s="7"/>
      <c r="AK20" s="7"/>
      <c r="AL20" s="7"/>
      <c r="AM20" s="7"/>
      <c r="AN20" s="7"/>
    </row>
    <row r="21" s="4" customFormat="1" ht="7.5" customHeight="1"/>
    <row r="22" spans="1:40" s="4" customFormat="1" ht="15.75" customHeight="1">
      <c r="A22" s="41" t="s">
        <v>28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7"/>
      <c r="AH22" s="7"/>
      <c r="AI22" s="7"/>
      <c r="AJ22" s="7"/>
      <c r="AK22" s="7"/>
      <c r="AL22" s="7"/>
      <c r="AM22" s="7"/>
      <c r="AN22" s="7"/>
    </row>
  </sheetData>
  <mergeCells count="20">
    <mergeCell ref="A19:AF19"/>
    <mergeCell ref="AF5:AF6"/>
    <mergeCell ref="U5:W5"/>
    <mergeCell ref="A22:AF22"/>
    <mergeCell ref="M5:R5"/>
    <mergeCell ref="A20:AF20"/>
    <mergeCell ref="H5:I5"/>
    <mergeCell ref="J5:L5"/>
    <mergeCell ref="S5:T5"/>
    <mergeCell ref="X5:AC5"/>
    <mergeCell ref="AD5:AE5"/>
    <mergeCell ref="C5:C6"/>
    <mergeCell ref="D5:E5"/>
    <mergeCell ref="F5:G5"/>
    <mergeCell ref="A5:A6"/>
    <mergeCell ref="B5:B6"/>
    <mergeCell ref="A4:AF4"/>
    <mergeCell ref="A1:AF1"/>
    <mergeCell ref="A3:AF3"/>
    <mergeCell ref="A2:AF2"/>
  </mergeCells>
  <printOptions/>
  <pageMargins left="0.16" right="0.16" top="0.16" bottom="0.18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">
      <selection activeCell="AC7" sqref="AC7:AC15"/>
    </sheetView>
  </sheetViews>
  <sheetFormatPr defaultColWidth="9.00390625" defaultRowHeight="12.75"/>
  <cols>
    <col min="1" max="1" width="3.375" style="0" customWidth="1"/>
    <col min="2" max="2" width="9.25390625" style="0" customWidth="1"/>
    <col min="3" max="3" width="22.875" style="0" customWidth="1"/>
    <col min="4" max="5" width="4.625" style="0" customWidth="1"/>
    <col min="6" max="7" width="5.00390625" style="0" customWidth="1"/>
    <col min="8" max="9" width="4.375" style="0" customWidth="1"/>
    <col min="10" max="10" width="3.125" style="0" customWidth="1"/>
    <col min="11" max="11" width="5.25390625" style="0" customWidth="1"/>
    <col min="12" max="12" width="3.125" style="0" customWidth="1"/>
    <col min="13" max="13" width="4.625" style="0" customWidth="1"/>
    <col min="14" max="14" width="4.00390625" style="0" bestFit="1" customWidth="1"/>
    <col min="15" max="18" width="3.25390625" style="0" bestFit="1" customWidth="1"/>
    <col min="19" max="19" width="3.625" style="0" bestFit="1" customWidth="1"/>
    <col min="20" max="20" width="5.75390625" style="0" customWidth="1"/>
    <col min="21" max="21" width="3.25390625" style="0" bestFit="1" customWidth="1"/>
    <col min="22" max="22" width="4.875" style="0" bestFit="1" customWidth="1"/>
    <col min="23" max="23" width="3.25390625" style="0" bestFit="1" customWidth="1"/>
    <col min="24" max="25" width="5.125" style="0" customWidth="1"/>
    <col min="26" max="26" width="3.625" style="0" bestFit="1" customWidth="1"/>
    <col min="27" max="27" width="3.25390625" style="0" bestFit="1" customWidth="1"/>
    <col min="28" max="28" width="4.00390625" style="0" bestFit="1" customWidth="1"/>
    <col min="29" max="29" width="3.25390625" style="0" bestFit="1" customWidth="1"/>
    <col min="30" max="30" width="5.25390625" style="0" customWidth="1"/>
    <col min="33" max="43" width="9.125" style="18" customWidth="1"/>
  </cols>
  <sheetData>
    <row r="1" spans="1:43" s="4" customFormat="1" ht="47.25" customHeight="1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1"/>
      <c r="AF1" s="1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</row>
    <row r="2" spans="1:43" s="4" customFormat="1" ht="36.75" customHeight="1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5"/>
      <c r="AF2" s="5"/>
      <c r="AG2" s="6"/>
      <c r="AH2" s="6"/>
      <c r="AI2" s="6"/>
      <c r="AJ2" s="6"/>
      <c r="AK2" s="6"/>
      <c r="AL2" s="6"/>
      <c r="AM2" s="3"/>
      <c r="AN2" s="3"/>
      <c r="AO2" s="3"/>
      <c r="AP2" s="3"/>
      <c r="AQ2" s="3"/>
    </row>
    <row r="3" spans="1:43" s="4" customFormat="1" ht="22.5" customHeight="1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7"/>
      <c r="AF3" s="7"/>
      <c r="AG3" s="8"/>
      <c r="AH3" s="8"/>
      <c r="AI3" s="8"/>
      <c r="AJ3" s="8"/>
      <c r="AK3" s="8"/>
      <c r="AL3" s="8"/>
      <c r="AM3" s="3"/>
      <c r="AN3" s="3"/>
      <c r="AO3" s="3"/>
      <c r="AP3" s="3"/>
      <c r="AQ3" s="3"/>
    </row>
    <row r="4" spans="1:43" s="11" customFormat="1" ht="18.75" customHeight="1">
      <c r="A4" s="39" t="s">
        <v>62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12"/>
      <c r="AF4" s="12"/>
      <c r="AG4" s="12"/>
      <c r="AH4" s="12"/>
      <c r="AI4" s="12"/>
      <c r="AJ4" s="12"/>
      <c r="AK4" s="12"/>
      <c r="AL4" s="12"/>
      <c r="AM4" s="13"/>
      <c r="AN4" s="13"/>
      <c r="AO4" s="13"/>
      <c r="AP4" s="13"/>
      <c r="AQ4" s="13"/>
    </row>
    <row r="5" spans="1:43" s="11" customFormat="1" ht="43.5" customHeight="1">
      <c r="A5" s="46" t="s">
        <v>1</v>
      </c>
      <c r="B5" s="46" t="s">
        <v>2</v>
      </c>
      <c r="C5" s="43" t="s">
        <v>6</v>
      </c>
      <c r="D5" s="45" t="s">
        <v>7</v>
      </c>
      <c r="E5" s="45"/>
      <c r="F5" s="45" t="s">
        <v>8</v>
      </c>
      <c r="G5" s="45"/>
      <c r="H5" s="45" t="s">
        <v>9</v>
      </c>
      <c r="I5" s="45"/>
      <c r="J5" s="45" t="s">
        <v>10</v>
      </c>
      <c r="K5" s="45"/>
      <c r="L5" s="45"/>
      <c r="M5" s="49" t="s">
        <v>33</v>
      </c>
      <c r="N5" s="50"/>
      <c r="O5" s="50"/>
      <c r="P5" s="50"/>
      <c r="Q5" s="50"/>
      <c r="R5" s="51"/>
      <c r="S5" s="45" t="s">
        <v>11</v>
      </c>
      <c r="T5" s="45"/>
      <c r="U5" s="45" t="s">
        <v>12</v>
      </c>
      <c r="V5" s="45"/>
      <c r="W5" s="45"/>
      <c r="X5" s="45" t="s">
        <v>31</v>
      </c>
      <c r="Y5" s="45"/>
      <c r="Z5" s="45"/>
      <c r="AA5" s="45"/>
      <c r="AB5" s="45"/>
      <c r="AC5" s="45"/>
      <c r="AD5" s="55" t="s">
        <v>3</v>
      </c>
      <c r="AE5" s="13"/>
      <c r="AF5" s="13"/>
      <c r="AG5" s="12"/>
      <c r="AH5" s="12"/>
      <c r="AI5" s="12"/>
      <c r="AJ5" s="12"/>
      <c r="AK5" s="12"/>
      <c r="AL5" s="12"/>
      <c r="AM5" s="13"/>
      <c r="AN5" s="13"/>
      <c r="AO5" s="13"/>
      <c r="AP5" s="13"/>
      <c r="AQ5" s="13"/>
    </row>
    <row r="6" spans="1:43" s="4" customFormat="1" ht="76.5" customHeight="1">
      <c r="A6" s="46"/>
      <c r="B6" s="46"/>
      <c r="C6" s="54"/>
      <c r="D6" s="20" t="s">
        <v>13</v>
      </c>
      <c r="E6" s="20" t="s">
        <v>14</v>
      </c>
      <c r="F6" s="20" t="s">
        <v>13</v>
      </c>
      <c r="G6" s="20" t="s">
        <v>14</v>
      </c>
      <c r="H6" s="20" t="s">
        <v>13</v>
      </c>
      <c r="I6" s="20" t="s">
        <v>14</v>
      </c>
      <c r="J6" s="20" t="s">
        <v>13</v>
      </c>
      <c r="K6" s="20" t="s">
        <v>30</v>
      </c>
      <c r="L6" s="20" t="s">
        <v>14</v>
      </c>
      <c r="M6" s="26" t="s">
        <v>13</v>
      </c>
      <c r="N6" s="26" t="s">
        <v>30</v>
      </c>
      <c r="O6" s="26" t="s">
        <v>14</v>
      </c>
      <c r="P6" s="26" t="s">
        <v>32</v>
      </c>
      <c r="Q6" s="26" t="s">
        <v>14</v>
      </c>
      <c r="R6" s="25" t="s">
        <v>34</v>
      </c>
      <c r="S6" s="20" t="s">
        <v>13</v>
      </c>
      <c r="T6" s="20" t="s">
        <v>14</v>
      </c>
      <c r="U6" s="20" t="s">
        <v>13</v>
      </c>
      <c r="V6" s="20" t="s">
        <v>30</v>
      </c>
      <c r="W6" s="20" t="s">
        <v>14</v>
      </c>
      <c r="X6" s="30" t="s">
        <v>52</v>
      </c>
      <c r="Y6" s="20" t="s">
        <v>53</v>
      </c>
      <c r="Z6" s="20" t="s">
        <v>54</v>
      </c>
      <c r="AA6" s="20" t="s">
        <v>55</v>
      </c>
      <c r="AB6" s="20" t="s">
        <v>56</v>
      </c>
      <c r="AC6" s="20" t="s">
        <v>34</v>
      </c>
      <c r="AD6" s="56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s="16" customFormat="1" ht="23.25" customHeight="1">
      <c r="A7" s="14">
        <v>1</v>
      </c>
      <c r="B7" s="14">
        <v>381</v>
      </c>
      <c r="C7" s="23" t="s">
        <v>37</v>
      </c>
      <c r="D7" s="14">
        <v>691</v>
      </c>
      <c r="E7" s="27">
        <v>5</v>
      </c>
      <c r="F7" s="14">
        <v>315</v>
      </c>
      <c r="G7" s="27">
        <v>4</v>
      </c>
      <c r="H7" s="21">
        <v>3.31</v>
      </c>
      <c r="I7" s="27">
        <v>2</v>
      </c>
      <c r="J7" s="14">
        <v>6</v>
      </c>
      <c r="K7" s="14">
        <v>6.02</v>
      </c>
      <c r="L7" s="27">
        <v>7</v>
      </c>
      <c r="M7" s="14">
        <v>10.5</v>
      </c>
      <c r="N7" s="21">
        <v>3.59</v>
      </c>
      <c r="O7" s="14">
        <v>8</v>
      </c>
      <c r="P7" s="24"/>
      <c r="Q7" s="24"/>
      <c r="R7" s="24"/>
      <c r="S7" s="14">
        <v>174</v>
      </c>
      <c r="T7" s="27">
        <v>9</v>
      </c>
      <c r="U7" s="14">
        <v>39</v>
      </c>
      <c r="V7" s="21">
        <v>10.56</v>
      </c>
      <c r="W7" s="27">
        <v>7</v>
      </c>
      <c r="X7" s="21">
        <v>2.28</v>
      </c>
      <c r="Y7" s="14">
        <v>6</v>
      </c>
      <c r="Z7" s="14">
        <v>81</v>
      </c>
      <c r="AA7" s="14">
        <v>4</v>
      </c>
      <c r="AB7" s="33">
        <f>AA7+Y7</f>
        <v>10</v>
      </c>
      <c r="AC7" s="28" t="s">
        <v>61</v>
      </c>
      <c r="AD7" s="37">
        <f>E7+W7+G7+I7+L7+R7+T7+5</f>
        <v>39</v>
      </c>
      <c r="AE7" s="15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 s="16" customFormat="1" ht="23.25" customHeight="1">
      <c r="A8" s="14">
        <v>2</v>
      </c>
      <c r="B8" s="14" t="s">
        <v>38</v>
      </c>
      <c r="C8" s="23" t="s">
        <v>40</v>
      </c>
      <c r="D8" s="14">
        <v>491</v>
      </c>
      <c r="E8" s="27">
        <v>2</v>
      </c>
      <c r="F8" s="14">
        <v>382</v>
      </c>
      <c r="G8" s="27">
        <v>2</v>
      </c>
      <c r="H8" s="21">
        <v>4.15</v>
      </c>
      <c r="I8" s="27">
        <v>3</v>
      </c>
      <c r="J8" s="14">
        <v>10</v>
      </c>
      <c r="K8" s="14">
        <v>5.14</v>
      </c>
      <c r="L8" s="27">
        <v>5</v>
      </c>
      <c r="M8" s="14">
        <v>11.5</v>
      </c>
      <c r="N8" s="21">
        <v>3.06</v>
      </c>
      <c r="O8" s="14">
        <v>5</v>
      </c>
      <c r="P8" s="24"/>
      <c r="Q8" s="24"/>
      <c r="R8" s="24"/>
      <c r="S8" s="14">
        <v>202</v>
      </c>
      <c r="T8" s="27">
        <v>7</v>
      </c>
      <c r="U8" s="14">
        <v>32</v>
      </c>
      <c r="V8" s="21">
        <v>6.53</v>
      </c>
      <c r="W8" s="27">
        <v>8</v>
      </c>
      <c r="X8" s="21">
        <v>2.19</v>
      </c>
      <c r="Y8" s="33" t="s">
        <v>48</v>
      </c>
      <c r="Z8" s="14">
        <v>67</v>
      </c>
      <c r="AA8" s="14">
        <v>8</v>
      </c>
      <c r="AB8" s="37">
        <f>AA8+4.5</f>
        <v>12.5</v>
      </c>
      <c r="AC8" s="27">
        <v>7</v>
      </c>
      <c r="AD8" s="37">
        <f>E8+W8+G8+I8+L8+R8+T8+AC8</f>
        <v>34</v>
      </c>
      <c r="AE8" s="1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1:43" s="16" customFormat="1" ht="23.25" customHeight="1">
      <c r="A9" s="14">
        <v>3</v>
      </c>
      <c r="B9" s="14" t="s">
        <v>39</v>
      </c>
      <c r="C9" s="23" t="s">
        <v>40</v>
      </c>
      <c r="D9" s="14">
        <v>743</v>
      </c>
      <c r="E9" s="27">
        <v>6</v>
      </c>
      <c r="F9" s="14">
        <v>242</v>
      </c>
      <c r="G9" s="27">
        <v>8</v>
      </c>
      <c r="H9" s="21">
        <v>5.22</v>
      </c>
      <c r="I9" s="27">
        <v>7</v>
      </c>
      <c r="J9" s="14">
        <v>11</v>
      </c>
      <c r="K9" s="14">
        <v>5.12</v>
      </c>
      <c r="L9" s="27">
        <v>4</v>
      </c>
      <c r="M9" s="14">
        <v>12.5</v>
      </c>
      <c r="N9" s="21">
        <v>4.04</v>
      </c>
      <c r="O9" s="14">
        <v>3</v>
      </c>
      <c r="P9" s="24"/>
      <c r="Q9" s="24"/>
      <c r="R9" s="24"/>
      <c r="S9" s="14">
        <v>194</v>
      </c>
      <c r="T9" s="27">
        <v>8</v>
      </c>
      <c r="U9" s="14">
        <v>45</v>
      </c>
      <c r="V9" s="21">
        <v>7.05</v>
      </c>
      <c r="W9" s="27">
        <v>5</v>
      </c>
      <c r="X9" s="21">
        <v>2.07</v>
      </c>
      <c r="Y9" s="14">
        <v>2</v>
      </c>
      <c r="Z9" s="14">
        <v>74</v>
      </c>
      <c r="AA9" s="14">
        <v>6</v>
      </c>
      <c r="AB9" s="33">
        <f>AA9+Y9</f>
        <v>8</v>
      </c>
      <c r="AC9" s="27">
        <v>3</v>
      </c>
      <c r="AD9" s="37">
        <f>E9+W9+G9+I9+L9+R9+T9+AC9</f>
        <v>41</v>
      </c>
      <c r="AE9" s="15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</row>
    <row r="10" spans="1:43" s="16" customFormat="1" ht="23.25" customHeight="1">
      <c r="A10" s="14">
        <v>4</v>
      </c>
      <c r="B10" s="19">
        <v>551</v>
      </c>
      <c r="C10" s="23" t="s">
        <v>21</v>
      </c>
      <c r="D10" s="14">
        <v>647</v>
      </c>
      <c r="E10" s="27">
        <v>4</v>
      </c>
      <c r="F10" s="14">
        <v>341</v>
      </c>
      <c r="G10" s="27">
        <v>3</v>
      </c>
      <c r="H10" s="21">
        <v>4.46</v>
      </c>
      <c r="I10" s="27">
        <v>6</v>
      </c>
      <c r="J10" s="14">
        <v>8</v>
      </c>
      <c r="K10" s="14">
        <v>5.09</v>
      </c>
      <c r="L10" s="27">
        <v>6</v>
      </c>
      <c r="M10" s="14">
        <v>11.5</v>
      </c>
      <c r="N10" s="21">
        <v>6.01</v>
      </c>
      <c r="O10" s="14">
        <v>6</v>
      </c>
      <c r="P10" s="24"/>
      <c r="Q10" s="24"/>
      <c r="R10" s="24"/>
      <c r="S10" s="14">
        <v>228</v>
      </c>
      <c r="T10" s="27">
        <v>3</v>
      </c>
      <c r="U10" s="14">
        <v>41</v>
      </c>
      <c r="V10" s="21">
        <v>7.48</v>
      </c>
      <c r="W10" s="27">
        <v>6</v>
      </c>
      <c r="X10" s="21">
        <v>2</v>
      </c>
      <c r="Y10" s="14">
        <v>1</v>
      </c>
      <c r="Z10" s="14">
        <v>93</v>
      </c>
      <c r="AA10" s="14">
        <v>2</v>
      </c>
      <c r="AB10" s="33">
        <f>AA10+Y10</f>
        <v>3</v>
      </c>
      <c r="AC10" s="27">
        <v>1</v>
      </c>
      <c r="AD10" s="37">
        <f>E10+W10+G10+I10+L10+R10+T10+AC10</f>
        <v>29</v>
      </c>
      <c r="AE10" s="15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</row>
    <row r="11" spans="1:43" s="16" customFormat="1" ht="23.25" customHeight="1">
      <c r="A11" s="14">
        <v>5</v>
      </c>
      <c r="B11" s="14" t="s">
        <v>41</v>
      </c>
      <c r="C11" s="23" t="s">
        <v>42</v>
      </c>
      <c r="D11" s="14">
        <v>216</v>
      </c>
      <c r="E11" s="27">
        <v>1</v>
      </c>
      <c r="F11" s="14">
        <v>572</v>
      </c>
      <c r="G11" s="27">
        <v>1</v>
      </c>
      <c r="H11" s="21">
        <v>2.06</v>
      </c>
      <c r="I11" s="27">
        <v>1</v>
      </c>
      <c r="J11" s="14">
        <v>13</v>
      </c>
      <c r="K11" s="14">
        <v>1.54</v>
      </c>
      <c r="L11" s="27">
        <v>1</v>
      </c>
      <c r="M11" s="14">
        <v>12</v>
      </c>
      <c r="N11" s="21">
        <v>3.01</v>
      </c>
      <c r="O11" s="14">
        <v>4</v>
      </c>
      <c r="P11" s="24"/>
      <c r="Q11" s="24"/>
      <c r="R11" s="24"/>
      <c r="S11" s="14">
        <v>239</v>
      </c>
      <c r="T11" s="27">
        <v>1</v>
      </c>
      <c r="U11" s="14">
        <v>52</v>
      </c>
      <c r="V11" s="21">
        <v>6.02</v>
      </c>
      <c r="W11" s="27">
        <v>3</v>
      </c>
      <c r="X11" s="21">
        <v>2.19</v>
      </c>
      <c r="Y11" s="33" t="s">
        <v>48</v>
      </c>
      <c r="Z11" s="14">
        <v>134</v>
      </c>
      <c r="AA11" s="14">
        <v>1</v>
      </c>
      <c r="AB11" s="37">
        <f>AA11+4.5</f>
        <v>5.5</v>
      </c>
      <c r="AC11" s="27">
        <v>2</v>
      </c>
      <c r="AD11" s="37">
        <f>E11+W11+G11+I11+L11+R11+T11+AC11</f>
        <v>10</v>
      </c>
      <c r="AE11" s="15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</row>
    <row r="12" spans="1:43" s="16" customFormat="1" ht="23.25" customHeight="1">
      <c r="A12" s="14">
        <v>6</v>
      </c>
      <c r="B12" s="19">
        <v>284</v>
      </c>
      <c r="C12" s="23" t="s">
        <v>43</v>
      </c>
      <c r="D12" s="14">
        <v>760</v>
      </c>
      <c r="E12" s="27">
        <v>7</v>
      </c>
      <c r="F12" s="14">
        <v>272</v>
      </c>
      <c r="G12" s="27">
        <v>6</v>
      </c>
      <c r="H12" s="21">
        <v>4.43</v>
      </c>
      <c r="I12" s="28" t="s">
        <v>48</v>
      </c>
      <c r="J12" s="14">
        <v>13</v>
      </c>
      <c r="K12" s="14">
        <v>10.07</v>
      </c>
      <c r="L12" s="27">
        <v>2</v>
      </c>
      <c r="M12" s="14">
        <v>11</v>
      </c>
      <c r="N12" s="21">
        <v>5.26</v>
      </c>
      <c r="O12" s="14">
        <v>7</v>
      </c>
      <c r="P12" s="24"/>
      <c r="Q12" s="24"/>
      <c r="R12" s="24"/>
      <c r="S12" s="14">
        <v>207</v>
      </c>
      <c r="T12" s="27">
        <v>4</v>
      </c>
      <c r="U12" s="14">
        <v>53</v>
      </c>
      <c r="V12" s="21">
        <v>9</v>
      </c>
      <c r="W12" s="27">
        <v>2</v>
      </c>
      <c r="X12" s="21">
        <v>2.12</v>
      </c>
      <c r="Y12" s="14">
        <v>3</v>
      </c>
      <c r="Z12" s="14">
        <v>68</v>
      </c>
      <c r="AA12" s="14">
        <v>7</v>
      </c>
      <c r="AB12" s="33">
        <f>AA12+Y12</f>
        <v>10</v>
      </c>
      <c r="AC12" s="28" t="s">
        <v>61</v>
      </c>
      <c r="AD12" s="37">
        <f>E12+W12+G12+4.5+L12+R12+T12+5</f>
        <v>30.5</v>
      </c>
      <c r="AE12" s="15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</row>
    <row r="13" spans="1:43" s="16" customFormat="1" ht="23.25" customHeight="1">
      <c r="A13" s="14">
        <v>7</v>
      </c>
      <c r="B13" s="14">
        <v>387</v>
      </c>
      <c r="C13" s="23" t="s">
        <v>44</v>
      </c>
      <c r="D13" s="14">
        <v>533</v>
      </c>
      <c r="E13" s="27">
        <v>3</v>
      </c>
      <c r="F13" s="14">
        <v>313</v>
      </c>
      <c r="G13" s="27">
        <v>5</v>
      </c>
      <c r="H13" s="21">
        <v>4.43</v>
      </c>
      <c r="I13" s="28" t="s">
        <v>48</v>
      </c>
      <c r="J13" s="14">
        <v>11</v>
      </c>
      <c r="K13" s="14">
        <v>4.08</v>
      </c>
      <c r="L13" s="27">
        <v>3</v>
      </c>
      <c r="M13" s="14">
        <v>13</v>
      </c>
      <c r="N13" s="21">
        <v>4.47</v>
      </c>
      <c r="O13" s="14">
        <v>1</v>
      </c>
      <c r="P13" s="24"/>
      <c r="Q13" s="24"/>
      <c r="R13" s="24"/>
      <c r="S13" s="14">
        <v>205</v>
      </c>
      <c r="T13" s="27">
        <v>6</v>
      </c>
      <c r="U13" s="14">
        <v>63</v>
      </c>
      <c r="V13" s="21">
        <v>5.42</v>
      </c>
      <c r="W13" s="27">
        <v>1</v>
      </c>
      <c r="X13" s="21">
        <v>2.39</v>
      </c>
      <c r="Y13" s="14">
        <v>8</v>
      </c>
      <c r="Z13" s="14">
        <v>78</v>
      </c>
      <c r="AA13" s="14">
        <v>5</v>
      </c>
      <c r="AB13" s="33">
        <f>AA13+Y13</f>
        <v>13</v>
      </c>
      <c r="AC13" s="27">
        <v>8</v>
      </c>
      <c r="AD13" s="37">
        <f>E13+W13+G13+4.5+L13+R13+T13+AC13</f>
        <v>30.5</v>
      </c>
      <c r="AE13" s="15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</row>
    <row r="14" spans="1:43" s="16" customFormat="1" ht="23.25" customHeight="1">
      <c r="A14" s="14">
        <v>8</v>
      </c>
      <c r="B14" s="14">
        <v>386</v>
      </c>
      <c r="C14" s="23" t="s">
        <v>45</v>
      </c>
      <c r="D14" s="14">
        <v>764</v>
      </c>
      <c r="E14" s="27">
        <v>8</v>
      </c>
      <c r="F14" s="14">
        <v>256</v>
      </c>
      <c r="G14" s="27">
        <v>7</v>
      </c>
      <c r="H14" s="21">
        <v>6.03</v>
      </c>
      <c r="I14" s="27">
        <v>8</v>
      </c>
      <c r="J14" s="14">
        <v>5</v>
      </c>
      <c r="K14" s="14">
        <v>7.12</v>
      </c>
      <c r="L14" s="27">
        <v>8</v>
      </c>
      <c r="M14" s="14">
        <v>13</v>
      </c>
      <c r="N14" s="21">
        <v>4.57</v>
      </c>
      <c r="O14" s="14">
        <v>2</v>
      </c>
      <c r="P14" s="24"/>
      <c r="Q14" s="24"/>
      <c r="R14" s="24"/>
      <c r="S14" s="14">
        <v>206</v>
      </c>
      <c r="T14" s="27">
        <v>5</v>
      </c>
      <c r="U14" s="14">
        <v>47</v>
      </c>
      <c r="V14" s="21">
        <v>10.07</v>
      </c>
      <c r="W14" s="27">
        <v>4</v>
      </c>
      <c r="X14" s="21">
        <v>3.1</v>
      </c>
      <c r="Y14" s="14">
        <v>9</v>
      </c>
      <c r="Z14" s="14">
        <v>54</v>
      </c>
      <c r="AA14" s="14">
        <v>9</v>
      </c>
      <c r="AB14" s="33">
        <f>AA14+Y14</f>
        <v>18</v>
      </c>
      <c r="AC14" s="27">
        <v>9</v>
      </c>
      <c r="AD14" s="37">
        <f>E14+W14+G14+I14+L14+R14+T14+AC14</f>
        <v>49</v>
      </c>
      <c r="AE14" s="15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</row>
    <row r="15" spans="1:43" s="16" customFormat="1" ht="23.25" customHeight="1">
      <c r="A15" s="14">
        <v>9</v>
      </c>
      <c r="B15" s="14" t="s">
        <v>25</v>
      </c>
      <c r="C15" s="23" t="s">
        <v>46</v>
      </c>
      <c r="D15" s="14" t="s">
        <v>47</v>
      </c>
      <c r="E15" s="27">
        <v>9</v>
      </c>
      <c r="F15" s="14" t="s">
        <v>47</v>
      </c>
      <c r="G15" s="27">
        <v>9</v>
      </c>
      <c r="H15" s="21" t="s">
        <v>47</v>
      </c>
      <c r="I15" s="27">
        <v>9</v>
      </c>
      <c r="J15" s="14" t="s">
        <v>47</v>
      </c>
      <c r="K15" s="14" t="s">
        <v>47</v>
      </c>
      <c r="L15" s="27">
        <v>9</v>
      </c>
      <c r="M15" s="14" t="s">
        <v>47</v>
      </c>
      <c r="N15" s="21" t="s">
        <v>47</v>
      </c>
      <c r="O15" s="14">
        <v>9</v>
      </c>
      <c r="P15" s="24"/>
      <c r="Q15" s="24"/>
      <c r="R15" s="24"/>
      <c r="S15" s="14">
        <v>230</v>
      </c>
      <c r="T15" s="27">
        <v>2</v>
      </c>
      <c r="U15" s="14" t="s">
        <v>47</v>
      </c>
      <c r="V15" s="21" t="s">
        <v>47</v>
      </c>
      <c r="W15" s="27">
        <v>9</v>
      </c>
      <c r="X15" s="21">
        <v>2.38</v>
      </c>
      <c r="Y15" s="14">
        <v>7</v>
      </c>
      <c r="Z15" s="14">
        <v>86</v>
      </c>
      <c r="AA15" s="14">
        <v>3</v>
      </c>
      <c r="AB15" s="33">
        <f>AA15+Y15</f>
        <v>10</v>
      </c>
      <c r="AC15" s="28" t="s">
        <v>61</v>
      </c>
      <c r="AD15" s="37">
        <f>E15+W15+G15+I15+L15+R15+T15+5</f>
        <v>52</v>
      </c>
      <c r="AE15" s="15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</row>
    <row r="16" spans="1:43" s="16" customFormat="1" ht="12" customHeight="1">
      <c r="A16" s="3"/>
      <c r="B16" s="3"/>
      <c r="C16" s="3"/>
      <c r="D16" s="3"/>
      <c r="E16" s="3"/>
      <c r="F16" s="3"/>
      <c r="G16" s="3"/>
      <c r="H16" s="22"/>
      <c r="I16" s="3"/>
      <c r="J16" s="3"/>
      <c r="K16" s="3"/>
      <c r="L16" s="3"/>
      <c r="M16" s="3"/>
      <c r="N16" s="3"/>
      <c r="O16" s="3"/>
      <c r="P16" s="3"/>
      <c r="Q16" s="22"/>
      <c r="R16" s="3"/>
      <c r="S16" s="3"/>
      <c r="T16" s="3"/>
      <c r="U16" s="3"/>
      <c r="V16" s="22"/>
      <c r="W16" s="3"/>
      <c r="X16" s="3"/>
      <c r="Y16" s="3"/>
      <c r="Z16" s="3"/>
      <c r="AA16" s="3"/>
      <c r="AB16" s="3"/>
      <c r="AC16" s="3"/>
      <c r="AD16" s="3"/>
      <c r="AE16" s="15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</row>
    <row r="17" spans="1:43" s="16" customFormat="1" ht="16.5" customHeight="1">
      <c r="A17" s="53" t="s">
        <v>59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15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</row>
    <row r="18" spans="1:43" s="16" customFormat="1" ht="16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15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</row>
    <row r="19" spans="1:38" s="4" customFormat="1" ht="15.75" customHeight="1">
      <c r="A19" s="41" t="s">
        <v>27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7"/>
      <c r="AF19" s="7"/>
      <c r="AG19" s="7"/>
      <c r="AH19" s="7"/>
      <c r="AI19" s="7"/>
      <c r="AJ19" s="7"/>
      <c r="AK19" s="7"/>
      <c r="AL19" s="7"/>
    </row>
    <row r="20" s="4" customFormat="1" ht="7.5" customHeight="1"/>
    <row r="21" spans="1:38" s="4" customFormat="1" ht="15.75" customHeight="1">
      <c r="A21" s="41" t="s">
        <v>28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7"/>
      <c r="AF21" s="7"/>
      <c r="AG21" s="7"/>
      <c r="AH21" s="7"/>
      <c r="AI21" s="7"/>
      <c r="AJ21" s="7"/>
      <c r="AK21" s="7"/>
      <c r="AL21" s="7"/>
    </row>
  </sheetData>
  <mergeCells count="19">
    <mergeCell ref="A1:AD1"/>
    <mergeCell ref="A3:AD3"/>
    <mergeCell ref="A2:AD2"/>
    <mergeCell ref="C5:C6"/>
    <mergeCell ref="D5:E5"/>
    <mergeCell ref="F5:G5"/>
    <mergeCell ref="A5:A6"/>
    <mergeCell ref="B5:B6"/>
    <mergeCell ref="AD5:AD6"/>
    <mergeCell ref="U5:W5"/>
    <mergeCell ref="A4:AD4"/>
    <mergeCell ref="A17:AD17"/>
    <mergeCell ref="A21:AD21"/>
    <mergeCell ref="M5:R5"/>
    <mergeCell ref="A19:AD19"/>
    <mergeCell ref="H5:I5"/>
    <mergeCell ref="J5:L5"/>
    <mergeCell ref="S5:T5"/>
    <mergeCell ref="X5:AC5"/>
  </mergeCells>
  <printOptions/>
  <pageMargins left="0.16" right="0.16" top="0.16" bottom="0.18" header="0.16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6"/>
  <sheetViews>
    <sheetView workbookViewId="0" topLeftCell="A1">
      <selection activeCell="AC10" sqref="AC10"/>
    </sheetView>
  </sheetViews>
  <sheetFormatPr defaultColWidth="9.00390625" defaultRowHeight="12.75"/>
  <cols>
    <col min="1" max="1" width="3.375" style="0" customWidth="1"/>
    <col min="2" max="2" width="5.875" style="0" customWidth="1"/>
    <col min="3" max="3" width="22.875" style="0" customWidth="1"/>
    <col min="4" max="5" width="4.625" style="0" customWidth="1"/>
    <col min="6" max="7" width="5.00390625" style="0" customWidth="1"/>
    <col min="8" max="9" width="4.375" style="0" customWidth="1"/>
    <col min="10" max="10" width="3.125" style="0" customWidth="1"/>
    <col min="11" max="11" width="5.25390625" style="0" customWidth="1"/>
    <col min="12" max="12" width="3.125" style="0" customWidth="1"/>
    <col min="13" max="13" width="4.625" style="0" customWidth="1"/>
    <col min="14" max="14" width="4.00390625" style="0" bestFit="1" customWidth="1"/>
    <col min="15" max="17" width="3.25390625" style="0" bestFit="1" customWidth="1"/>
    <col min="18" max="18" width="5.00390625" style="0" customWidth="1"/>
    <col min="19" max="19" width="5.75390625" style="0" customWidth="1"/>
    <col min="20" max="20" width="3.25390625" style="0" bestFit="1" customWidth="1"/>
    <col min="21" max="25" width="5.125" style="0" customWidth="1"/>
    <col min="26" max="26" width="3.625" style="0" bestFit="1" customWidth="1"/>
    <col min="27" max="28" width="3.25390625" style="0" bestFit="1" customWidth="1"/>
    <col min="29" max="29" width="3.625" style="0" bestFit="1" customWidth="1"/>
    <col min="30" max="30" width="4.25390625" style="0" customWidth="1"/>
    <col min="33" max="43" width="9.125" style="18" customWidth="1"/>
  </cols>
  <sheetData>
    <row r="1" spans="1:43" s="4" customFormat="1" ht="47.25" customHeight="1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1"/>
      <c r="AF1" s="1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</row>
    <row r="2" spans="1:43" s="4" customFormat="1" ht="36.75" customHeight="1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5"/>
      <c r="AF2" s="5"/>
      <c r="AG2" s="6"/>
      <c r="AH2" s="6"/>
      <c r="AI2" s="6"/>
      <c r="AJ2" s="6"/>
      <c r="AK2" s="6"/>
      <c r="AL2" s="6"/>
      <c r="AM2" s="3"/>
      <c r="AN2" s="3"/>
      <c r="AO2" s="3"/>
      <c r="AP2" s="3"/>
      <c r="AQ2" s="3"/>
    </row>
    <row r="3" spans="1:43" s="4" customFormat="1" ht="22.5" customHeight="1">
      <c r="A3" s="41" t="s">
        <v>49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7"/>
      <c r="AF3" s="7"/>
      <c r="AG3" s="8"/>
      <c r="AH3" s="8"/>
      <c r="AI3" s="8"/>
      <c r="AJ3" s="8"/>
      <c r="AK3" s="8"/>
      <c r="AL3" s="8"/>
      <c r="AM3" s="3"/>
      <c r="AN3" s="3"/>
      <c r="AO3" s="3"/>
      <c r="AP3" s="3"/>
      <c r="AQ3" s="3"/>
    </row>
    <row r="4" spans="1:43" s="11" customFormat="1" ht="18.75" customHeight="1">
      <c r="A4" s="32" t="s">
        <v>62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9"/>
      <c r="Y4" s="9"/>
      <c r="Z4" s="9"/>
      <c r="AA4" s="9"/>
      <c r="AB4" s="9"/>
      <c r="AC4" s="9"/>
      <c r="AD4" s="10"/>
      <c r="AG4" s="12"/>
      <c r="AH4" s="12"/>
      <c r="AI4" s="12"/>
      <c r="AJ4" s="12"/>
      <c r="AK4" s="12"/>
      <c r="AL4" s="12"/>
      <c r="AM4" s="13"/>
      <c r="AN4" s="13"/>
      <c r="AO4" s="13"/>
      <c r="AP4" s="13"/>
      <c r="AQ4" s="13"/>
    </row>
    <row r="5" spans="1:43" s="11" customFormat="1" ht="43.5" customHeight="1">
      <c r="A5" s="46" t="s">
        <v>1</v>
      </c>
      <c r="B5" s="46" t="s">
        <v>2</v>
      </c>
      <c r="C5" s="43" t="s">
        <v>6</v>
      </c>
      <c r="D5" s="45" t="s">
        <v>7</v>
      </c>
      <c r="E5" s="45"/>
      <c r="F5" s="45" t="s">
        <v>8</v>
      </c>
      <c r="G5" s="45"/>
      <c r="H5" s="45" t="s">
        <v>9</v>
      </c>
      <c r="I5" s="45"/>
      <c r="J5" s="45" t="s">
        <v>10</v>
      </c>
      <c r="K5" s="45"/>
      <c r="L5" s="45"/>
      <c r="M5" s="49" t="s">
        <v>33</v>
      </c>
      <c r="N5" s="50"/>
      <c r="O5" s="50"/>
      <c r="P5" s="50"/>
      <c r="Q5" s="50"/>
      <c r="R5" s="51"/>
      <c r="S5" s="45" t="s">
        <v>11</v>
      </c>
      <c r="T5" s="45"/>
      <c r="U5" s="45" t="s">
        <v>12</v>
      </c>
      <c r="V5" s="45"/>
      <c r="W5" s="45"/>
      <c r="X5" s="45" t="s">
        <v>31</v>
      </c>
      <c r="Y5" s="45"/>
      <c r="Z5" s="45"/>
      <c r="AA5" s="45"/>
      <c r="AB5" s="45"/>
      <c r="AC5" s="45"/>
      <c r="AD5" s="57" t="s">
        <v>3</v>
      </c>
      <c r="AG5" s="12"/>
      <c r="AH5" s="12"/>
      <c r="AI5" s="12"/>
      <c r="AJ5" s="12"/>
      <c r="AK5" s="12"/>
      <c r="AL5" s="12"/>
      <c r="AM5" s="13"/>
      <c r="AN5" s="13"/>
      <c r="AO5" s="13"/>
      <c r="AP5" s="13"/>
      <c r="AQ5" s="13"/>
    </row>
    <row r="6" spans="1:43" s="4" customFormat="1" ht="76.5" customHeight="1">
      <c r="A6" s="46"/>
      <c r="B6" s="46"/>
      <c r="C6" s="54"/>
      <c r="D6" s="20" t="s">
        <v>13</v>
      </c>
      <c r="E6" s="20" t="s">
        <v>14</v>
      </c>
      <c r="F6" s="20" t="s">
        <v>13</v>
      </c>
      <c r="G6" s="20" t="s">
        <v>14</v>
      </c>
      <c r="H6" s="20" t="s">
        <v>13</v>
      </c>
      <c r="I6" s="20" t="s">
        <v>14</v>
      </c>
      <c r="J6" s="20" t="s">
        <v>13</v>
      </c>
      <c r="K6" s="20" t="s">
        <v>30</v>
      </c>
      <c r="L6" s="20" t="s">
        <v>14</v>
      </c>
      <c r="M6" s="26" t="s">
        <v>13</v>
      </c>
      <c r="N6" s="26" t="s">
        <v>30</v>
      </c>
      <c r="O6" s="26" t="s">
        <v>14</v>
      </c>
      <c r="P6" s="26" t="s">
        <v>32</v>
      </c>
      <c r="Q6" s="26" t="s">
        <v>14</v>
      </c>
      <c r="R6" s="25" t="s">
        <v>34</v>
      </c>
      <c r="S6" s="20" t="s">
        <v>13</v>
      </c>
      <c r="T6" s="20" t="s">
        <v>14</v>
      </c>
      <c r="U6" s="20" t="s">
        <v>13</v>
      </c>
      <c r="V6" s="20" t="s">
        <v>30</v>
      </c>
      <c r="W6" s="20" t="s">
        <v>14</v>
      </c>
      <c r="X6" s="30" t="s">
        <v>52</v>
      </c>
      <c r="Y6" s="20" t="s">
        <v>53</v>
      </c>
      <c r="Z6" s="20" t="s">
        <v>54</v>
      </c>
      <c r="AA6" s="20" t="s">
        <v>55</v>
      </c>
      <c r="AB6" s="20" t="s">
        <v>56</v>
      </c>
      <c r="AC6" s="20" t="s">
        <v>34</v>
      </c>
      <c r="AD6" s="31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s="16" customFormat="1" ht="33.75">
      <c r="A7" s="14">
        <v>1</v>
      </c>
      <c r="B7" s="14">
        <v>585</v>
      </c>
      <c r="C7" s="23" t="s">
        <v>17</v>
      </c>
      <c r="D7" s="14">
        <v>339</v>
      </c>
      <c r="E7" s="27">
        <v>1</v>
      </c>
      <c r="F7" s="14">
        <v>405</v>
      </c>
      <c r="G7" s="27">
        <v>3</v>
      </c>
      <c r="H7" s="21">
        <v>4.44</v>
      </c>
      <c r="I7" s="27">
        <v>4</v>
      </c>
      <c r="J7" s="14">
        <v>11</v>
      </c>
      <c r="K7" s="14">
        <v>6.34</v>
      </c>
      <c r="L7" s="27">
        <v>2</v>
      </c>
      <c r="M7" s="14">
        <v>16</v>
      </c>
      <c r="N7" s="21">
        <v>7.12</v>
      </c>
      <c r="O7" s="14">
        <v>3</v>
      </c>
      <c r="P7" s="24"/>
      <c r="Q7" s="24"/>
      <c r="R7" s="24"/>
      <c r="S7" s="14">
        <v>204</v>
      </c>
      <c r="T7" s="27">
        <v>4</v>
      </c>
      <c r="U7" s="14">
        <v>42</v>
      </c>
      <c r="V7" s="21">
        <v>8.3</v>
      </c>
      <c r="W7" s="27">
        <v>4</v>
      </c>
      <c r="X7" s="21">
        <v>1.58</v>
      </c>
      <c r="Y7" s="14">
        <v>2</v>
      </c>
      <c r="Z7" s="14">
        <v>129</v>
      </c>
      <c r="AA7" s="14">
        <v>4</v>
      </c>
      <c r="AB7" s="14">
        <v>6</v>
      </c>
      <c r="AC7" s="28" t="s">
        <v>63</v>
      </c>
      <c r="AD7" s="37">
        <f>E7+G7+I7+L7+T7+W7+3.5</f>
        <v>21.5</v>
      </c>
      <c r="AE7" s="15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 s="16" customFormat="1" ht="27.75" customHeight="1">
      <c r="A8" s="14">
        <v>2</v>
      </c>
      <c r="B8" s="14">
        <v>282</v>
      </c>
      <c r="C8" s="23" t="s">
        <v>24</v>
      </c>
      <c r="D8" s="14">
        <v>364</v>
      </c>
      <c r="E8" s="27">
        <v>3</v>
      </c>
      <c r="F8" s="14">
        <v>467</v>
      </c>
      <c r="G8" s="27">
        <v>1</v>
      </c>
      <c r="H8" s="21">
        <v>4.07</v>
      </c>
      <c r="I8" s="27">
        <v>3</v>
      </c>
      <c r="J8" s="14">
        <v>6</v>
      </c>
      <c r="K8" s="14">
        <v>8.25</v>
      </c>
      <c r="L8" s="27">
        <v>4</v>
      </c>
      <c r="M8" s="14">
        <v>16.5</v>
      </c>
      <c r="N8" s="21">
        <v>6.43</v>
      </c>
      <c r="O8" s="14">
        <v>1</v>
      </c>
      <c r="P8" s="24"/>
      <c r="Q8" s="24"/>
      <c r="R8" s="24"/>
      <c r="S8" s="14">
        <v>234</v>
      </c>
      <c r="T8" s="27">
        <v>1</v>
      </c>
      <c r="U8" s="14">
        <v>61</v>
      </c>
      <c r="V8" s="21">
        <v>10.05</v>
      </c>
      <c r="W8" s="27">
        <v>2</v>
      </c>
      <c r="X8" s="21">
        <v>1.46</v>
      </c>
      <c r="Y8" s="14">
        <v>1</v>
      </c>
      <c r="Z8" s="14">
        <v>158</v>
      </c>
      <c r="AA8" s="14">
        <v>2</v>
      </c>
      <c r="AB8" s="14">
        <v>3</v>
      </c>
      <c r="AC8" s="27">
        <v>1</v>
      </c>
      <c r="AD8" s="37">
        <f>E8+G8+I8+L8+T8+W8+AC8</f>
        <v>15</v>
      </c>
      <c r="AE8" s="1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1:43" s="16" customFormat="1" ht="27.75" customHeight="1">
      <c r="A9" s="14">
        <v>3</v>
      </c>
      <c r="B9" s="14">
        <v>388</v>
      </c>
      <c r="C9" s="23" t="s">
        <v>50</v>
      </c>
      <c r="D9" s="14">
        <v>461</v>
      </c>
      <c r="E9" s="27">
        <v>4</v>
      </c>
      <c r="F9" s="14">
        <v>357</v>
      </c>
      <c r="G9" s="27">
        <v>4</v>
      </c>
      <c r="H9" s="21">
        <v>4</v>
      </c>
      <c r="I9" s="27">
        <v>2</v>
      </c>
      <c r="J9" s="14">
        <v>10</v>
      </c>
      <c r="K9" s="14">
        <v>6.35</v>
      </c>
      <c r="L9" s="27">
        <v>3</v>
      </c>
      <c r="M9" s="14">
        <v>16.5</v>
      </c>
      <c r="N9" s="21">
        <v>7.47</v>
      </c>
      <c r="O9" s="14">
        <v>2</v>
      </c>
      <c r="P9" s="24"/>
      <c r="Q9" s="24"/>
      <c r="R9" s="24"/>
      <c r="S9" s="14">
        <v>224</v>
      </c>
      <c r="T9" s="27">
        <v>2</v>
      </c>
      <c r="U9" s="14">
        <v>42</v>
      </c>
      <c r="V9" s="21">
        <v>8</v>
      </c>
      <c r="W9" s="27">
        <v>3</v>
      </c>
      <c r="X9" s="21">
        <v>2.23</v>
      </c>
      <c r="Y9" s="14">
        <v>4</v>
      </c>
      <c r="Z9" s="14">
        <v>169</v>
      </c>
      <c r="AA9" s="14">
        <v>1</v>
      </c>
      <c r="AB9" s="14">
        <v>5</v>
      </c>
      <c r="AC9" s="27">
        <v>2</v>
      </c>
      <c r="AD9" s="37">
        <f>E9+G9+I9+L9+T9+W9+AC9</f>
        <v>20</v>
      </c>
      <c r="AE9" s="15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</row>
    <row r="10" spans="1:43" s="16" customFormat="1" ht="33.75">
      <c r="A10" s="14">
        <v>4</v>
      </c>
      <c r="B10" s="14">
        <v>493</v>
      </c>
      <c r="C10" s="23" t="s">
        <v>51</v>
      </c>
      <c r="D10" s="14">
        <v>355</v>
      </c>
      <c r="E10" s="27">
        <v>2</v>
      </c>
      <c r="F10" s="14">
        <v>438</v>
      </c>
      <c r="G10" s="27">
        <v>2</v>
      </c>
      <c r="H10" s="21">
        <v>3.1</v>
      </c>
      <c r="I10" s="27">
        <v>1</v>
      </c>
      <c r="J10" s="14">
        <v>12</v>
      </c>
      <c r="K10" s="14">
        <v>8.49</v>
      </c>
      <c r="L10" s="27">
        <v>1</v>
      </c>
      <c r="M10" s="14">
        <v>13</v>
      </c>
      <c r="N10" s="21">
        <v>6.18</v>
      </c>
      <c r="O10" s="14">
        <v>4</v>
      </c>
      <c r="P10" s="24"/>
      <c r="Q10" s="24"/>
      <c r="R10" s="24"/>
      <c r="S10" s="14">
        <v>221</v>
      </c>
      <c r="T10" s="27">
        <v>3</v>
      </c>
      <c r="U10" s="14">
        <v>68</v>
      </c>
      <c r="V10" s="21">
        <v>3.26</v>
      </c>
      <c r="W10" s="27">
        <v>1</v>
      </c>
      <c r="X10" s="21">
        <v>2.04</v>
      </c>
      <c r="Y10" s="14">
        <v>3</v>
      </c>
      <c r="Z10" s="14">
        <v>156</v>
      </c>
      <c r="AA10" s="14">
        <v>3</v>
      </c>
      <c r="AB10" s="14">
        <v>6</v>
      </c>
      <c r="AC10" s="28" t="s">
        <v>63</v>
      </c>
      <c r="AD10" s="37">
        <f>E10+G10+I10+L10+T10+W10+3.5</f>
        <v>13.5</v>
      </c>
      <c r="AE10" s="15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</row>
    <row r="11" spans="1:43" s="16" customFormat="1" ht="12" customHeight="1">
      <c r="A11" s="3"/>
      <c r="B11" s="3"/>
      <c r="C11" s="3"/>
      <c r="D11" s="3"/>
      <c r="E11" s="3"/>
      <c r="F11" s="3"/>
      <c r="G11" s="3"/>
      <c r="H11" s="22"/>
      <c r="I11" s="3"/>
      <c r="J11" s="3"/>
      <c r="K11" s="3"/>
      <c r="L11" s="3"/>
      <c r="M11" s="3"/>
      <c r="N11" s="3"/>
      <c r="O11" s="3"/>
      <c r="P11" s="3"/>
      <c r="Q11" s="22"/>
      <c r="R11" s="3"/>
      <c r="S11" s="3"/>
      <c r="T11" s="3"/>
      <c r="U11" s="3"/>
      <c r="V11" s="22"/>
      <c r="W11" s="3"/>
      <c r="X11" s="3"/>
      <c r="Y11" s="3"/>
      <c r="Z11" s="3"/>
      <c r="AA11" s="3"/>
      <c r="AB11" s="3"/>
      <c r="AC11" s="3"/>
      <c r="AD11" s="3"/>
      <c r="AE11" s="15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</row>
    <row r="12" spans="1:43" s="16" customFormat="1" ht="12" customHeight="1">
      <c r="A12" s="53" t="s">
        <v>59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5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</row>
    <row r="13" spans="1:43" s="16" customFormat="1" ht="12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15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</row>
    <row r="14" spans="1:38" s="4" customFormat="1" ht="15.75" customHeight="1">
      <c r="A14" s="41" t="s">
        <v>27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7"/>
      <c r="AF14" s="7"/>
      <c r="AG14" s="7"/>
      <c r="AH14" s="7"/>
      <c r="AI14" s="7"/>
      <c r="AJ14" s="7"/>
      <c r="AK14" s="7"/>
      <c r="AL14" s="7"/>
    </row>
    <row r="15" s="4" customFormat="1" ht="7.5" customHeight="1"/>
    <row r="16" spans="1:38" s="4" customFormat="1" ht="15.75" customHeight="1">
      <c r="A16" s="41" t="s">
        <v>28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7"/>
      <c r="AF16" s="7"/>
      <c r="AG16" s="7"/>
      <c r="AH16" s="7"/>
      <c r="AI16" s="7"/>
      <c r="AJ16" s="7"/>
      <c r="AK16" s="7"/>
      <c r="AL16" s="7"/>
    </row>
  </sheetData>
  <mergeCells count="19">
    <mergeCell ref="U5:W5"/>
    <mergeCell ref="A16:AD16"/>
    <mergeCell ref="M5:R5"/>
    <mergeCell ref="A4:W4"/>
    <mergeCell ref="A14:AD14"/>
    <mergeCell ref="H5:I5"/>
    <mergeCell ref="J5:L5"/>
    <mergeCell ref="S5:T5"/>
    <mergeCell ref="X5:AC5"/>
    <mergeCell ref="A12:AD12"/>
    <mergeCell ref="A1:AD1"/>
    <mergeCell ref="A3:AD3"/>
    <mergeCell ref="A2:AD2"/>
    <mergeCell ref="C5:C6"/>
    <mergeCell ref="D5:E5"/>
    <mergeCell ref="F5:G5"/>
    <mergeCell ref="A5:A6"/>
    <mergeCell ref="B5:B6"/>
    <mergeCell ref="AD5:AD6"/>
  </mergeCells>
  <printOptions/>
  <pageMargins left="0.16" right="0.16" top="0.16" bottom="0.18" header="0.16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2010-04-14T14:04:10Z</cp:lastPrinted>
  <dcterms:created xsi:type="dcterms:W3CDTF">2010-04-11T15:00:02Z</dcterms:created>
  <dcterms:modified xsi:type="dcterms:W3CDTF">2010-04-15T15:20:55Z</dcterms:modified>
  <cp:category/>
  <cp:version/>
  <cp:contentType/>
  <cp:contentStatus/>
</cp:coreProperties>
</file>