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520" windowHeight="8535" activeTab="5"/>
  </bookViews>
  <sheets>
    <sheet name="Турполоса" sheetId="1" r:id="rId1"/>
    <sheet name="Эскарп" sheetId="2" r:id="rId2"/>
    <sheet name="Полоса препятствий" sheetId="3" r:id="rId3"/>
    <sheet name="Лабиринт зал" sheetId="4" r:id="rId4"/>
    <sheet name="Лабиринт улица" sheetId="5" r:id="rId5"/>
    <sheet name="Комплекс" sheetId="7" r:id="rId6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5"/>
  <c r="H4"/>
  <c r="H12"/>
  <c r="H18"/>
  <c r="H9"/>
  <c r="H13"/>
  <c r="H14"/>
  <c r="H20"/>
  <c r="H15"/>
  <c r="H8"/>
  <c r="H6"/>
  <c r="H5"/>
  <c r="H19"/>
  <c r="H7"/>
  <c r="H17"/>
  <c r="H10"/>
  <c r="H16"/>
  <c r="H22"/>
  <c r="H21"/>
  <c r="H11"/>
  <c r="G4" i="7"/>
  <c r="G5"/>
  <c r="G7"/>
  <c r="G3"/>
  <c r="G8"/>
  <c r="G6"/>
  <c r="G10"/>
  <c r="G12"/>
  <c r="G13"/>
  <c r="G16"/>
  <c r="G11"/>
  <c r="G17"/>
  <c r="G15"/>
  <c r="G14"/>
  <c r="G18"/>
  <c r="G21"/>
  <c r="G19"/>
  <c r="G20"/>
  <c r="G22"/>
  <c r="G9"/>
  <c r="H22" i="4"/>
  <c r="H18"/>
  <c r="H5"/>
  <c r="H8"/>
  <c r="H17"/>
  <c r="H4"/>
  <c r="H9"/>
  <c r="H3"/>
  <c r="H19"/>
  <c r="H13"/>
  <c r="H14"/>
  <c r="H12"/>
  <c r="H15"/>
  <c r="H16"/>
  <c r="H11"/>
  <c r="H7"/>
  <c r="H10"/>
  <c r="H21"/>
  <c r="H20"/>
  <c r="H6"/>
  <c r="R18" i="3"/>
  <c r="Q18"/>
  <c r="R15"/>
  <c r="Q15"/>
  <c r="R17"/>
  <c r="Q17"/>
  <c r="S17" s="1"/>
  <c r="R9"/>
  <c r="Q9"/>
  <c r="R14"/>
  <c r="Q14"/>
  <c r="S14" s="1"/>
  <c r="R23"/>
  <c r="R11"/>
  <c r="Q11"/>
  <c r="R13"/>
  <c r="Q13"/>
  <c r="R21"/>
  <c r="Q21"/>
  <c r="R6"/>
  <c r="Q6"/>
  <c r="R19"/>
  <c r="Q19"/>
  <c r="R4"/>
  <c r="Q4"/>
  <c r="R20"/>
  <c r="Q20"/>
  <c r="R5"/>
  <c r="Q5"/>
  <c r="R10"/>
  <c r="Q10"/>
  <c r="R22"/>
  <c r="R8"/>
  <c r="Q8"/>
  <c r="R16"/>
  <c r="Q16"/>
  <c r="R12"/>
  <c r="Q12"/>
  <c r="R7"/>
  <c r="S7" s="1"/>
  <c r="Q7"/>
  <c r="S12" l="1"/>
  <c r="S11"/>
  <c r="S16"/>
  <c r="S8"/>
  <c r="S22"/>
  <c r="S10"/>
  <c r="S5"/>
  <c r="S20"/>
  <c r="S4"/>
  <c r="S19"/>
  <c r="S6"/>
  <c r="S21"/>
  <c r="S13"/>
  <c r="S23"/>
  <c r="S9"/>
  <c r="S15"/>
  <c r="S18"/>
  <c r="L21" i="1"/>
  <c r="J15"/>
  <c r="J20"/>
  <c r="J18"/>
  <c r="J3"/>
  <c r="J8"/>
  <c r="J10"/>
  <c r="J6"/>
  <c r="J7"/>
  <c r="J9"/>
  <c r="J12"/>
  <c r="J4"/>
  <c r="J16"/>
  <c r="J11"/>
  <c r="J17"/>
  <c r="J19"/>
  <c r="J14"/>
  <c r="J21"/>
  <c r="J13"/>
  <c r="L4"/>
  <c r="L3"/>
  <c r="L22"/>
  <c r="L8"/>
  <c r="L10"/>
  <c r="L6"/>
  <c r="L20"/>
  <c r="L7"/>
  <c r="L9"/>
  <c r="L18"/>
  <c r="L12"/>
  <c r="L15"/>
  <c r="L16"/>
  <c r="L11"/>
  <c r="L17"/>
  <c r="L19"/>
  <c r="L14"/>
  <c r="L13"/>
  <c r="H19" i="2"/>
  <c r="G19"/>
  <c r="I19" s="1"/>
  <c r="H20"/>
  <c r="G20"/>
  <c r="H11"/>
  <c r="G11"/>
  <c r="I11" s="1"/>
  <c r="H22"/>
  <c r="G22"/>
  <c r="H16"/>
  <c r="G16"/>
  <c r="H17"/>
  <c r="G17"/>
  <c r="I17" s="1"/>
  <c r="H12"/>
  <c r="G12"/>
  <c r="H14"/>
  <c r="G14"/>
  <c r="H13"/>
  <c r="G13"/>
  <c r="H18"/>
  <c r="G18"/>
  <c r="H6"/>
  <c r="G6"/>
  <c r="I6" s="1"/>
  <c r="H3"/>
  <c r="G3"/>
  <c r="I3" s="1"/>
  <c r="H15"/>
  <c r="G15"/>
  <c r="H8"/>
  <c r="G8"/>
  <c r="I8" s="1"/>
  <c r="H10"/>
  <c r="G10"/>
  <c r="I10" s="1"/>
  <c r="H7"/>
  <c r="G7"/>
  <c r="I7" s="1"/>
  <c r="H21"/>
  <c r="G21"/>
  <c r="I21" s="1"/>
  <c r="H9"/>
  <c r="G9"/>
  <c r="I9" s="1"/>
  <c r="H5"/>
  <c r="G5"/>
  <c r="I5" s="1"/>
  <c r="H4"/>
  <c r="G4"/>
  <c r="I4" s="1"/>
  <c r="I18" l="1"/>
  <c r="I20"/>
  <c r="I22"/>
  <c r="I16"/>
  <c r="I12"/>
  <c r="I14"/>
  <c r="I13"/>
  <c r="I15"/>
  <c r="L5" i="1"/>
  <c r="K3"/>
  <c r="M3" s="1"/>
  <c r="K4"/>
  <c r="M4" s="1"/>
  <c r="K22"/>
  <c r="K8"/>
  <c r="K10"/>
  <c r="K6"/>
  <c r="K20"/>
  <c r="K7"/>
  <c r="M7" s="1"/>
  <c r="K9"/>
  <c r="M9" s="1"/>
  <c r="K18"/>
  <c r="M18" s="1"/>
  <c r="K12"/>
  <c r="M12" s="1"/>
  <c r="K15"/>
  <c r="M15" s="1"/>
  <c r="K16"/>
  <c r="M16" s="1"/>
  <c r="K11"/>
  <c r="M11" s="1"/>
  <c r="K17"/>
  <c r="M17" s="1"/>
  <c r="K19"/>
  <c r="M19" s="1"/>
  <c r="K14"/>
  <c r="M14" s="1"/>
  <c r="K21"/>
  <c r="M21" s="1"/>
  <c r="K13"/>
  <c r="M13" s="1"/>
  <c r="J5"/>
  <c r="K5" s="1"/>
  <c r="M5" l="1"/>
  <c r="M6"/>
  <c r="M20"/>
  <c r="M10"/>
  <c r="M22"/>
  <c r="M8"/>
</calcChain>
</file>

<file path=xl/sharedStrings.xml><?xml version="1.0" encoding="utf-8"?>
<sst xmlns="http://schemas.openxmlformats.org/spreadsheetml/2006/main" count="161" uniqueCount="84">
  <si>
    <t>№</t>
  </si>
  <si>
    <t>команда</t>
  </si>
  <si>
    <t>старт</t>
  </si>
  <si>
    <t>финиш</t>
  </si>
  <si>
    <t>отсечка</t>
  </si>
  <si>
    <t>птс</t>
  </si>
  <si>
    <t>навесная</t>
  </si>
  <si>
    <t>параллель</t>
  </si>
  <si>
    <t>бревно</t>
  </si>
  <si>
    <t>сумма штрафов</t>
  </si>
  <si>
    <t>время</t>
  </si>
  <si>
    <t>результат</t>
  </si>
  <si>
    <t>место</t>
  </si>
  <si>
    <t>время штрафа</t>
  </si>
  <si>
    <t>384-1</t>
  </si>
  <si>
    <t>384-2</t>
  </si>
  <si>
    <t>ДДЮТ-1</t>
  </si>
  <si>
    <t>ДДЮТ-2</t>
  </si>
  <si>
    <t>КЮМ Адмиралтеец</t>
  </si>
  <si>
    <t>ДДТ "На реке Сестре"</t>
  </si>
  <si>
    <t>Штрафы на этапах</t>
  </si>
  <si>
    <t>ДЮЦ Петергоф-1</t>
  </si>
  <si>
    <t>ДЮЦ Петергоф-2</t>
  </si>
  <si>
    <t>339-2</t>
  </si>
  <si>
    <t>339-1</t>
  </si>
  <si>
    <t>КВ</t>
  </si>
  <si>
    <t>кв 3 чел</t>
  </si>
  <si>
    <t>КВ 2 ЧЕЛ</t>
  </si>
  <si>
    <t>КВ 1 ЧЕЛ</t>
  </si>
  <si>
    <t>КВ 4 ЧЕЛ</t>
  </si>
  <si>
    <t>НЕ ПОШЛИ НАВЕРХ</t>
  </si>
  <si>
    <t>ВК</t>
  </si>
  <si>
    <t>КВ 6 ЧЕЛ</t>
  </si>
  <si>
    <t>№ п/п</t>
  </si>
  <si>
    <t>Команда</t>
  </si>
  <si>
    <t>Старт</t>
  </si>
  <si>
    <t>Финиш</t>
  </si>
  <si>
    <t>Отсечка</t>
  </si>
  <si>
    <t>Сумма
штрафа</t>
  </si>
  <si>
    <t>Время</t>
  </si>
  <si>
    <t>Результат</t>
  </si>
  <si>
    <t>Место</t>
  </si>
  <si>
    <t>Болото
слеги</t>
  </si>
  <si>
    <t>Узлы</t>
  </si>
  <si>
    <t>Костер</t>
  </si>
  <si>
    <t>Знаки
МАС</t>
  </si>
  <si>
    <t>Вигвам</t>
  </si>
  <si>
    <t>Паутина</t>
  </si>
  <si>
    <t>Сюрприз</t>
  </si>
  <si>
    <t>Болото
кочки</t>
  </si>
  <si>
    <t>Носилки</t>
  </si>
  <si>
    <t>Сообщение</t>
  </si>
  <si>
    <t>Стрельба</t>
  </si>
  <si>
    <t>332-1</t>
  </si>
  <si>
    <t>72-вк</t>
  </si>
  <si>
    <t>ДЮТЦ "Петергоф" - 1</t>
  </si>
  <si>
    <t>ДЮТЦ "Петергоф" - 2</t>
  </si>
  <si>
    <t>129 "Охта"</t>
  </si>
  <si>
    <t>ДДЮТ Выборг. р-на-2 ВК</t>
  </si>
  <si>
    <t>ДДЮТ Выборг. р-на-1</t>
  </si>
  <si>
    <t>ДДЮТ Адмиралтеец</t>
  </si>
  <si>
    <t>Курортный район</t>
  </si>
  <si>
    <t>выход за кв на этапе</t>
  </si>
  <si>
    <t>помощь руководителя</t>
  </si>
  <si>
    <t>Турполоса</t>
  </si>
  <si>
    <t>Эскарп</t>
  </si>
  <si>
    <t>Полоса препятствий</t>
  </si>
  <si>
    <t>Лабиринт зал</t>
  </si>
  <si>
    <t>Лабиринт улица</t>
  </si>
  <si>
    <t>Сумма мест</t>
  </si>
  <si>
    <t>Результаты участников</t>
  </si>
  <si>
    <t>Сумма</t>
  </si>
  <si>
    <t>42:44</t>
  </si>
  <si>
    <t>41:47</t>
  </si>
  <si>
    <t>39:06</t>
  </si>
  <si>
    <t>49:11</t>
  </si>
  <si>
    <t>39:15</t>
  </si>
  <si>
    <t>35:15</t>
  </si>
  <si>
    <t>36:33</t>
  </si>
  <si>
    <t>61:45</t>
  </si>
  <si>
    <t>51:58</t>
  </si>
  <si>
    <t>48:02</t>
  </si>
  <si>
    <t>19 вк</t>
  </si>
  <si>
    <t>20 вк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</si>
</sst>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5" formatCode="h:mm;@"/>
  </numFmts>
  <fonts count="7">
    <font>
      <sz val="11"/>
      <color theme="1"/>
      <name val="Calibri"/>
      <family val="2"/>
      <charset val="204"/>
      <scheme val="minor"/>
    </font>
    <font>
      <sz val="14"/>
      <color theme="1"/>
      <name val="Bradley Hand ITC"/>
      <family val="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NumberFormat="1"/>
    <xf numFmtId="0" fontId="0" fillId="0" borderId="0" xfId="0" applyAlignment="1">
      <alignment horizontal="center" vertical="center"/>
    </xf>
    <xf numFmtId="0" fontId="1" fillId="0" borderId="0" xfId="0" applyFont="1"/>
    <xf numFmtId="164" fontId="1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4" fillId="12" borderId="0" xfId="0" applyFont="1" applyFill="1"/>
    <xf numFmtId="0" fontId="4" fillId="5" borderId="0" xfId="0" applyFont="1" applyFill="1" applyAlignment="1">
      <alignment horizontal="left" vertical="center"/>
    </xf>
    <xf numFmtId="164" fontId="4" fillId="6" borderId="0" xfId="0" applyNumberFormat="1" applyFont="1" applyFill="1"/>
    <xf numFmtId="164" fontId="4" fillId="3" borderId="0" xfId="0" applyNumberFormat="1" applyFont="1" applyFill="1"/>
    <xf numFmtId="164" fontId="4" fillId="10" borderId="0" xfId="0" applyNumberFormat="1" applyFont="1" applyFill="1"/>
    <xf numFmtId="0" fontId="4" fillId="8" borderId="0" xfId="0" applyNumberFormat="1" applyFont="1" applyFill="1"/>
    <xf numFmtId="0" fontId="4" fillId="9" borderId="0" xfId="0" applyNumberFormat="1" applyFont="1" applyFill="1"/>
    <xf numFmtId="164" fontId="4" fillId="4" borderId="0" xfId="0" applyNumberFormat="1" applyFont="1" applyFill="1"/>
    <xf numFmtId="164" fontId="4" fillId="12" borderId="0" xfId="0" applyNumberFormat="1" applyFont="1" applyFill="1"/>
    <xf numFmtId="164" fontId="5" fillId="7" borderId="0" xfId="0" applyNumberFormat="1" applyFont="1" applyFill="1"/>
    <xf numFmtId="0" fontId="4" fillId="11" borderId="0" xfId="0" applyFont="1" applyFill="1"/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13" borderId="7" xfId="0" applyFont="1" applyFill="1" applyBorder="1" applyAlignment="1">
      <alignment wrapText="1"/>
    </xf>
    <xf numFmtId="0" fontId="2" fillId="13" borderId="7" xfId="0" applyFont="1" applyFill="1" applyBorder="1"/>
    <xf numFmtId="0" fontId="0" fillId="0" borderId="7" xfId="0" applyBorder="1"/>
    <xf numFmtId="0" fontId="0" fillId="0" borderId="7" xfId="0" applyBorder="1" applyAlignment="1">
      <alignment horizontal="center"/>
    </xf>
    <xf numFmtId="21" fontId="0" fillId="0" borderId="7" xfId="0" applyNumberFormat="1" applyBorder="1"/>
    <xf numFmtId="0" fontId="0" fillId="0" borderId="7" xfId="0" applyFill="1" applyBorder="1"/>
    <xf numFmtId="0" fontId="0" fillId="2" borderId="7" xfId="0" applyFill="1" applyBorder="1"/>
    <xf numFmtId="0" fontId="0" fillId="14" borderId="7" xfId="0" applyFill="1" applyBorder="1"/>
    <xf numFmtId="0" fontId="0" fillId="2" borderId="0" xfId="0" applyFill="1"/>
    <xf numFmtId="0" fontId="0" fillId="14" borderId="0" xfId="0" applyFill="1"/>
    <xf numFmtId="0" fontId="3" fillId="13" borderId="6" xfId="0" applyFont="1" applyFill="1" applyBorder="1"/>
    <xf numFmtId="0" fontId="0" fillId="15" borderId="0" xfId="0" applyFill="1"/>
    <xf numFmtId="0" fontId="4" fillId="15" borderId="7" xfId="0" applyFont="1" applyFill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20" fontId="0" fillId="0" borderId="7" xfId="0" applyNumberFormat="1" applyBorder="1"/>
    <xf numFmtId="0" fontId="0" fillId="0" borderId="7" xfId="0" applyBorder="1" applyAlignment="1">
      <alignment vertical="center"/>
    </xf>
    <xf numFmtId="165" fontId="0" fillId="0" borderId="7" xfId="0" applyNumberFormat="1" applyBorder="1"/>
    <xf numFmtId="0" fontId="0" fillId="0" borderId="7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13" borderId="2" xfId="0" applyFont="1" applyFill="1" applyBorder="1" applyAlignment="1">
      <alignment horizontal="center" wrapText="1"/>
    </xf>
    <xf numFmtId="0" fontId="3" fillId="13" borderId="6" xfId="0" applyFont="1" applyFill="1" applyBorder="1"/>
    <xf numFmtId="0" fontId="2" fillId="13" borderId="2" xfId="0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3" fillId="13" borderId="4" xfId="0" applyFont="1" applyFill="1" applyBorder="1"/>
    <xf numFmtId="0" fontId="3" fillId="13" borderId="5" xfId="0" applyFont="1" applyFill="1" applyBorder="1"/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21" fontId="0" fillId="0" borderId="0" xfId="0" applyNumberFormat="1"/>
    <xf numFmtId="0" fontId="6" fillId="15" borderId="7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9"/>
  <sheetViews>
    <sheetView workbookViewId="0">
      <pane ySplit="1" topLeftCell="A5" activePane="bottomLeft" state="frozen"/>
      <selection activeCell="B1" sqref="B1"/>
      <selection pane="bottomLeft" activeCell="A19" sqref="A19:XFD19"/>
    </sheetView>
  </sheetViews>
  <sheetFormatPr defaultRowHeight="21"/>
  <cols>
    <col min="1" max="1" width="4.7109375" style="5" bestFit="1" customWidth="1"/>
    <col min="2" max="2" width="18.28515625" style="5" customWidth="1"/>
    <col min="3" max="3" width="11.140625" style="5" customWidth="1"/>
    <col min="4" max="5" width="10.7109375" style="5" bestFit="1" customWidth="1"/>
    <col min="6" max="6" width="7.140625" style="5" customWidth="1"/>
    <col min="7" max="7" width="11" style="5" customWidth="1"/>
    <col min="8" max="8" width="11.85546875" style="5" customWidth="1"/>
    <col min="9" max="9" width="7" style="5" customWidth="1"/>
    <col min="10" max="10" width="10.42578125" style="5" customWidth="1"/>
    <col min="11" max="11" width="11.7109375" style="5" customWidth="1"/>
    <col min="12" max="12" width="8.85546875" style="5" customWidth="1"/>
    <col min="13" max="13" width="10" style="5" customWidth="1"/>
    <col min="14" max="14" width="8" style="5" customWidth="1"/>
    <col min="15" max="16" width="9.140625" style="5"/>
    <col min="17" max="17" width="10" style="5" bestFit="1" customWidth="1"/>
    <col min="18" max="16384" width="9.140625" style="5"/>
  </cols>
  <sheetData>
    <row r="1" spans="1:17">
      <c r="A1" s="42" t="s">
        <v>0</v>
      </c>
      <c r="B1" s="42" t="s">
        <v>1</v>
      </c>
      <c r="C1" s="42" t="s">
        <v>2</v>
      </c>
      <c r="D1" s="42" t="s">
        <v>3</v>
      </c>
      <c r="E1" s="42" t="s">
        <v>4</v>
      </c>
      <c r="F1" s="41" t="s">
        <v>20</v>
      </c>
      <c r="G1" s="41"/>
      <c r="H1" s="41"/>
      <c r="I1" s="41"/>
      <c r="J1" s="43" t="s">
        <v>9</v>
      </c>
      <c r="K1" s="43" t="s">
        <v>13</v>
      </c>
      <c r="L1" s="42" t="s">
        <v>10</v>
      </c>
      <c r="M1" s="42" t="s">
        <v>11</v>
      </c>
      <c r="N1" s="42" t="s">
        <v>12</v>
      </c>
      <c r="O1" s="7"/>
    </row>
    <row r="2" spans="1:17">
      <c r="A2" s="42"/>
      <c r="B2" s="42"/>
      <c r="C2" s="42"/>
      <c r="D2" s="42"/>
      <c r="E2" s="42"/>
      <c r="F2" s="8" t="s">
        <v>5</v>
      </c>
      <c r="G2" s="8" t="s">
        <v>6</v>
      </c>
      <c r="H2" s="8" t="s">
        <v>7</v>
      </c>
      <c r="I2" s="9" t="s">
        <v>8</v>
      </c>
      <c r="J2" s="43"/>
      <c r="K2" s="43"/>
      <c r="L2" s="42"/>
      <c r="M2" s="42"/>
      <c r="N2" s="42"/>
      <c r="O2" s="7"/>
    </row>
    <row r="3" spans="1:17">
      <c r="A3" s="10">
        <v>3</v>
      </c>
      <c r="B3" s="11" t="s">
        <v>23</v>
      </c>
      <c r="C3" s="12">
        <v>0</v>
      </c>
      <c r="D3" s="13">
        <v>4.3749999999999995E-3</v>
      </c>
      <c r="E3" s="14">
        <v>0</v>
      </c>
      <c r="F3" s="15">
        <v>0</v>
      </c>
      <c r="G3" s="15">
        <v>0</v>
      </c>
      <c r="H3" s="15">
        <v>0</v>
      </c>
      <c r="I3" s="15">
        <v>0</v>
      </c>
      <c r="J3" s="16">
        <f t="shared" ref="J3:J14" si="0">SUM(F3:I3)</f>
        <v>0</v>
      </c>
      <c r="K3" s="17">
        <f t="shared" ref="K3:K22" si="1">J3*Q$5</f>
        <v>0</v>
      </c>
      <c r="L3" s="18">
        <f t="shared" ref="L3:L22" si="2">D3-C3-E3</f>
        <v>4.3749999999999995E-3</v>
      </c>
      <c r="M3" s="19">
        <f t="shared" ref="M3:M22" si="3">K3+L3</f>
        <v>4.3749999999999995E-3</v>
      </c>
      <c r="N3" s="20">
        <v>1</v>
      </c>
      <c r="O3" s="7"/>
    </row>
    <row r="4" spans="1:17">
      <c r="A4" s="10">
        <v>2</v>
      </c>
      <c r="B4" s="11" t="s">
        <v>24</v>
      </c>
      <c r="C4" s="12">
        <v>0</v>
      </c>
      <c r="D4" s="13">
        <v>3.9351851851851857E-3</v>
      </c>
      <c r="E4" s="14">
        <v>0</v>
      </c>
      <c r="F4" s="15">
        <v>3</v>
      </c>
      <c r="G4" s="15">
        <v>0</v>
      </c>
      <c r="H4" s="15">
        <v>0</v>
      </c>
      <c r="I4" s="15">
        <v>0</v>
      </c>
      <c r="J4" s="16">
        <f t="shared" si="0"/>
        <v>3</v>
      </c>
      <c r="K4" s="17">
        <f t="shared" si="1"/>
        <v>5.2083333333333333E-4</v>
      </c>
      <c r="L4" s="18">
        <f t="shared" si="2"/>
        <v>3.9351851851851857E-3</v>
      </c>
      <c r="M4" s="19">
        <f t="shared" si="3"/>
        <v>4.4560185185185189E-3</v>
      </c>
      <c r="N4" s="20">
        <v>2</v>
      </c>
      <c r="O4" s="7"/>
    </row>
    <row r="5" spans="1:17">
      <c r="A5" s="10">
        <v>1</v>
      </c>
      <c r="B5" s="11">
        <v>332</v>
      </c>
      <c r="C5" s="12">
        <v>0</v>
      </c>
      <c r="D5" s="13">
        <v>4.6412037037037038E-3</v>
      </c>
      <c r="E5" s="14">
        <v>0</v>
      </c>
      <c r="F5" s="15">
        <v>0</v>
      </c>
      <c r="G5" s="15">
        <v>0</v>
      </c>
      <c r="H5" s="15">
        <v>0</v>
      </c>
      <c r="I5" s="15">
        <v>0</v>
      </c>
      <c r="J5" s="16">
        <f t="shared" si="0"/>
        <v>0</v>
      </c>
      <c r="K5" s="17">
        <f t="shared" si="1"/>
        <v>0</v>
      </c>
      <c r="L5" s="18">
        <f t="shared" si="2"/>
        <v>4.6412037037037038E-3</v>
      </c>
      <c r="M5" s="19">
        <f t="shared" si="3"/>
        <v>4.6412037037037038E-3</v>
      </c>
      <c r="N5" s="20">
        <v>3</v>
      </c>
      <c r="O5" s="7"/>
      <c r="Q5" s="6">
        <v>1.7361111111111112E-4</v>
      </c>
    </row>
    <row r="6" spans="1:17">
      <c r="A6" s="10">
        <v>7</v>
      </c>
      <c r="B6" s="11">
        <v>312</v>
      </c>
      <c r="C6" s="12">
        <v>0</v>
      </c>
      <c r="D6" s="13">
        <v>4.8958333333333328E-3</v>
      </c>
      <c r="E6" s="14">
        <v>0</v>
      </c>
      <c r="F6" s="15">
        <v>3</v>
      </c>
      <c r="G6" s="15">
        <v>0</v>
      </c>
      <c r="H6" s="15">
        <v>0</v>
      </c>
      <c r="I6" s="15">
        <v>1</v>
      </c>
      <c r="J6" s="16">
        <f t="shared" si="0"/>
        <v>4</v>
      </c>
      <c r="K6" s="17">
        <f t="shared" si="1"/>
        <v>6.9444444444444447E-4</v>
      </c>
      <c r="L6" s="18">
        <f t="shared" si="2"/>
        <v>4.8958333333333328E-3</v>
      </c>
      <c r="M6" s="19">
        <f t="shared" si="3"/>
        <v>5.5902777777777773E-3</v>
      </c>
      <c r="N6" s="20">
        <v>4</v>
      </c>
      <c r="O6" s="7"/>
    </row>
    <row r="7" spans="1:17">
      <c r="A7" s="10">
        <v>9</v>
      </c>
      <c r="B7" s="11" t="s">
        <v>14</v>
      </c>
      <c r="C7" s="12">
        <v>0</v>
      </c>
      <c r="D7" s="13">
        <v>5.3356481481481484E-3</v>
      </c>
      <c r="E7" s="14">
        <v>0</v>
      </c>
      <c r="F7" s="15">
        <v>0</v>
      </c>
      <c r="G7" s="15">
        <v>0</v>
      </c>
      <c r="H7" s="15">
        <v>0</v>
      </c>
      <c r="I7" s="15">
        <v>3</v>
      </c>
      <c r="J7" s="16">
        <f t="shared" si="0"/>
        <v>3</v>
      </c>
      <c r="K7" s="17">
        <f t="shared" si="1"/>
        <v>5.2083333333333333E-4</v>
      </c>
      <c r="L7" s="18">
        <f t="shared" si="2"/>
        <v>5.3356481481481484E-3</v>
      </c>
      <c r="M7" s="19">
        <f t="shared" si="3"/>
        <v>5.8564814814814816E-3</v>
      </c>
      <c r="N7" s="20">
        <v>5</v>
      </c>
      <c r="O7" s="7"/>
    </row>
    <row r="8" spans="1:17">
      <c r="A8" s="10">
        <v>5</v>
      </c>
      <c r="B8" s="11">
        <v>305</v>
      </c>
      <c r="C8" s="12">
        <v>0</v>
      </c>
      <c r="D8" s="13">
        <v>4.6759259259259263E-3</v>
      </c>
      <c r="E8" s="14">
        <v>0</v>
      </c>
      <c r="F8" s="15">
        <v>9</v>
      </c>
      <c r="G8" s="15">
        <v>0</v>
      </c>
      <c r="H8" s="15">
        <v>0</v>
      </c>
      <c r="I8" s="15">
        <v>0</v>
      </c>
      <c r="J8" s="16">
        <f t="shared" si="0"/>
        <v>9</v>
      </c>
      <c r="K8" s="17">
        <f t="shared" si="1"/>
        <v>1.5625000000000001E-3</v>
      </c>
      <c r="L8" s="18">
        <f t="shared" si="2"/>
        <v>4.6759259259259263E-3</v>
      </c>
      <c r="M8" s="19">
        <f t="shared" si="3"/>
        <v>6.2384259259259268E-3</v>
      </c>
      <c r="N8" s="20">
        <v>6</v>
      </c>
      <c r="O8" s="7"/>
    </row>
    <row r="9" spans="1:17">
      <c r="A9" s="10">
        <v>10</v>
      </c>
      <c r="B9" s="11" t="s">
        <v>15</v>
      </c>
      <c r="C9" s="12">
        <v>0</v>
      </c>
      <c r="D9" s="13">
        <v>5.208333333333333E-3</v>
      </c>
      <c r="E9" s="14">
        <v>0</v>
      </c>
      <c r="F9" s="15">
        <v>7</v>
      </c>
      <c r="G9" s="15">
        <v>0</v>
      </c>
      <c r="H9" s="15">
        <v>0</v>
      </c>
      <c r="I9" s="15">
        <v>3</v>
      </c>
      <c r="J9" s="16">
        <f t="shared" si="0"/>
        <v>10</v>
      </c>
      <c r="K9" s="17">
        <f t="shared" si="1"/>
        <v>1.7361111111111112E-3</v>
      </c>
      <c r="L9" s="18">
        <f t="shared" si="2"/>
        <v>5.208333333333333E-3</v>
      </c>
      <c r="M9" s="19">
        <f t="shared" si="3"/>
        <v>6.9444444444444441E-3</v>
      </c>
      <c r="N9" s="20">
        <v>7</v>
      </c>
      <c r="O9" s="7"/>
    </row>
    <row r="10" spans="1:17">
      <c r="A10" s="10">
        <v>6</v>
      </c>
      <c r="B10" s="11">
        <v>374</v>
      </c>
      <c r="C10" s="12">
        <v>0</v>
      </c>
      <c r="D10" s="13">
        <v>6.5624999999999998E-3</v>
      </c>
      <c r="E10" s="14">
        <v>0</v>
      </c>
      <c r="F10" s="15">
        <v>4</v>
      </c>
      <c r="G10" s="15">
        <v>0</v>
      </c>
      <c r="H10" s="15">
        <v>0</v>
      </c>
      <c r="I10" s="15">
        <v>3</v>
      </c>
      <c r="J10" s="16">
        <f t="shared" si="0"/>
        <v>7</v>
      </c>
      <c r="K10" s="17">
        <f t="shared" si="1"/>
        <v>1.2152777777777778E-3</v>
      </c>
      <c r="L10" s="18">
        <f t="shared" si="2"/>
        <v>6.5624999999999998E-3</v>
      </c>
      <c r="M10" s="19">
        <f t="shared" si="3"/>
        <v>7.7777777777777776E-3</v>
      </c>
      <c r="N10" s="20">
        <v>8</v>
      </c>
      <c r="O10" s="7"/>
    </row>
    <row r="11" spans="1:17">
      <c r="A11" s="10">
        <v>16</v>
      </c>
      <c r="B11" s="11">
        <v>26</v>
      </c>
      <c r="C11" s="12">
        <v>0</v>
      </c>
      <c r="D11" s="13">
        <v>7.3842592592592597E-3</v>
      </c>
      <c r="E11" s="14">
        <v>0</v>
      </c>
      <c r="F11" s="15">
        <v>9</v>
      </c>
      <c r="G11" s="15">
        <v>1</v>
      </c>
      <c r="H11" s="15">
        <v>0</v>
      </c>
      <c r="I11" s="15"/>
      <c r="J11" s="16">
        <f t="shared" si="0"/>
        <v>10</v>
      </c>
      <c r="K11" s="17">
        <f t="shared" si="1"/>
        <v>1.7361111111111112E-3</v>
      </c>
      <c r="L11" s="18">
        <f t="shared" si="2"/>
        <v>7.3842592592592597E-3</v>
      </c>
      <c r="M11" s="19">
        <f t="shared" si="3"/>
        <v>9.1203703703703707E-3</v>
      </c>
      <c r="N11" s="20">
        <v>9</v>
      </c>
      <c r="O11" s="7"/>
    </row>
    <row r="12" spans="1:17">
      <c r="A12" s="10">
        <v>12</v>
      </c>
      <c r="B12" s="11" t="s">
        <v>21</v>
      </c>
      <c r="C12" s="12">
        <v>0</v>
      </c>
      <c r="D12" s="13">
        <v>7.3842592592592597E-3</v>
      </c>
      <c r="E12" s="14">
        <v>0</v>
      </c>
      <c r="F12" s="15">
        <v>7</v>
      </c>
      <c r="G12" s="15">
        <v>1</v>
      </c>
      <c r="H12" s="15">
        <v>1</v>
      </c>
      <c r="I12" s="15">
        <v>3</v>
      </c>
      <c r="J12" s="16">
        <f t="shared" si="0"/>
        <v>12</v>
      </c>
      <c r="K12" s="17">
        <f t="shared" si="1"/>
        <v>2.0833333333333333E-3</v>
      </c>
      <c r="L12" s="18">
        <f t="shared" si="2"/>
        <v>7.3842592592592597E-3</v>
      </c>
      <c r="M12" s="19">
        <f t="shared" si="3"/>
        <v>9.4675925925925934E-3</v>
      </c>
      <c r="N12" s="20">
        <v>10</v>
      </c>
      <c r="O12" s="7"/>
    </row>
    <row r="13" spans="1:17">
      <c r="A13" s="10">
        <v>23</v>
      </c>
      <c r="B13" s="11" t="s">
        <v>19</v>
      </c>
      <c r="C13" s="12">
        <v>0</v>
      </c>
      <c r="D13" s="13">
        <v>8.3333333333333332E-3</v>
      </c>
      <c r="E13" s="14">
        <v>0</v>
      </c>
      <c r="F13" s="15">
        <v>24</v>
      </c>
      <c r="G13" s="15">
        <v>0</v>
      </c>
      <c r="H13" s="15">
        <v>0</v>
      </c>
      <c r="I13" s="15"/>
      <c r="J13" s="16">
        <f t="shared" si="0"/>
        <v>24</v>
      </c>
      <c r="K13" s="17">
        <f t="shared" si="1"/>
        <v>4.1666666666666666E-3</v>
      </c>
      <c r="L13" s="18">
        <f t="shared" si="2"/>
        <v>8.3333333333333332E-3</v>
      </c>
      <c r="M13" s="19">
        <f t="shared" si="3"/>
        <v>1.2500000000000001E-2</v>
      </c>
      <c r="N13" s="20">
        <v>11</v>
      </c>
      <c r="O13" s="7" t="s">
        <v>25</v>
      </c>
    </row>
    <row r="14" spans="1:17">
      <c r="A14" s="10">
        <v>20</v>
      </c>
      <c r="B14" s="11" t="s">
        <v>18</v>
      </c>
      <c r="C14" s="12">
        <v>0</v>
      </c>
      <c r="D14" s="13">
        <v>7.6504629629629631E-3</v>
      </c>
      <c r="E14" s="14">
        <v>0</v>
      </c>
      <c r="F14" s="15">
        <v>27</v>
      </c>
      <c r="G14" s="15">
        <v>0</v>
      </c>
      <c r="H14" s="15">
        <v>0</v>
      </c>
      <c r="I14" s="15">
        <v>3</v>
      </c>
      <c r="J14" s="16">
        <f t="shared" si="0"/>
        <v>30</v>
      </c>
      <c r="K14" s="17">
        <f t="shared" si="1"/>
        <v>5.2083333333333339E-3</v>
      </c>
      <c r="L14" s="18">
        <f t="shared" si="2"/>
        <v>7.6504629629629631E-3</v>
      </c>
      <c r="M14" s="19">
        <f t="shared" si="3"/>
        <v>1.2858796296296297E-2</v>
      </c>
      <c r="N14" s="20">
        <v>12</v>
      </c>
      <c r="O14" s="7"/>
    </row>
    <row r="15" spans="1:17">
      <c r="A15" s="10">
        <v>13</v>
      </c>
      <c r="B15" s="11" t="s">
        <v>22</v>
      </c>
      <c r="C15" s="12">
        <v>0</v>
      </c>
      <c r="D15" s="13">
        <v>8.3333333333333332E-3</v>
      </c>
      <c r="E15" s="14">
        <v>0</v>
      </c>
      <c r="F15" s="15">
        <v>18</v>
      </c>
      <c r="G15" s="15">
        <v>0</v>
      </c>
      <c r="H15" s="15">
        <v>0</v>
      </c>
      <c r="I15" s="15">
        <v>3</v>
      </c>
      <c r="J15" s="16">
        <f>SUM(F15:I15)+10</f>
        <v>31</v>
      </c>
      <c r="K15" s="17">
        <f t="shared" si="1"/>
        <v>5.3819444444444444E-3</v>
      </c>
      <c r="L15" s="18">
        <f t="shared" si="2"/>
        <v>8.3333333333333332E-3</v>
      </c>
      <c r="M15" s="19">
        <f t="shared" si="3"/>
        <v>1.3715277777777778E-2</v>
      </c>
      <c r="N15" s="20">
        <v>13</v>
      </c>
      <c r="O15" s="7" t="s">
        <v>25</v>
      </c>
    </row>
    <row r="16" spans="1:17">
      <c r="A16" s="10">
        <v>14</v>
      </c>
      <c r="B16" s="11">
        <v>129</v>
      </c>
      <c r="C16" s="12">
        <v>0</v>
      </c>
      <c r="D16" s="13">
        <v>8.0671296296296307E-3</v>
      </c>
      <c r="E16" s="14">
        <v>0</v>
      </c>
      <c r="F16" s="15">
        <v>26</v>
      </c>
      <c r="G16" s="15">
        <v>0</v>
      </c>
      <c r="H16" s="15">
        <v>9</v>
      </c>
      <c r="I16" s="15">
        <v>3</v>
      </c>
      <c r="J16" s="16">
        <f>SUM(F16:I16)</f>
        <v>38</v>
      </c>
      <c r="K16" s="17">
        <f t="shared" si="1"/>
        <v>6.5972222222222222E-3</v>
      </c>
      <c r="L16" s="18">
        <f t="shared" si="2"/>
        <v>8.0671296296296307E-3</v>
      </c>
      <c r="M16" s="19">
        <f t="shared" si="3"/>
        <v>1.4664351851851852E-2</v>
      </c>
      <c r="N16" s="20">
        <v>14</v>
      </c>
      <c r="O16" s="7"/>
    </row>
    <row r="17" spans="1:15">
      <c r="A17" s="10">
        <v>18</v>
      </c>
      <c r="B17" s="11" t="s">
        <v>16</v>
      </c>
      <c r="C17" s="12">
        <v>0</v>
      </c>
      <c r="D17" s="13">
        <v>8.3333333333333332E-3</v>
      </c>
      <c r="E17" s="14">
        <v>0</v>
      </c>
      <c r="F17" s="15">
        <v>4</v>
      </c>
      <c r="G17" s="15">
        <v>0</v>
      </c>
      <c r="H17" s="15">
        <v>0</v>
      </c>
      <c r="I17" s="15">
        <v>36</v>
      </c>
      <c r="J17" s="16">
        <f>SUM(F17:I17)</f>
        <v>40</v>
      </c>
      <c r="K17" s="17">
        <f t="shared" si="1"/>
        <v>6.9444444444444449E-3</v>
      </c>
      <c r="L17" s="18">
        <f t="shared" si="2"/>
        <v>8.3333333333333332E-3</v>
      </c>
      <c r="M17" s="19">
        <f t="shared" si="3"/>
        <v>1.5277777777777779E-2</v>
      </c>
      <c r="N17" s="20">
        <v>15</v>
      </c>
      <c r="O17" s="7" t="s">
        <v>25</v>
      </c>
    </row>
    <row r="18" spans="1:15">
      <c r="A18" s="10">
        <v>11</v>
      </c>
      <c r="B18" s="11">
        <v>319</v>
      </c>
      <c r="C18" s="12">
        <v>0</v>
      </c>
      <c r="D18" s="13">
        <v>8.3333333333333332E-3</v>
      </c>
      <c r="E18" s="14">
        <v>0</v>
      </c>
      <c r="F18" s="15">
        <v>15</v>
      </c>
      <c r="G18" s="15">
        <v>1</v>
      </c>
      <c r="H18" s="15">
        <v>15</v>
      </c>
      <c r="I18" s="15">
        <v>9</v>
      </c>
      <c r="J18" s="16">
        <f>SUM(F18:I18)+20</f>
        <v>60</v>
      </c>
      <c r="K18" s="17">
        <f t="shared" si="1"/>
        <v>1.0416666666666668E-2</v>
      </c>
      <c r="L18" s="18">
        <f t="shared" si="2"/>
        <v>8.3333333333333332E-3</v>
      </c>
      <c r="M18" s="19">
        <f t="shared" si="3"/>
        <v>1.8750000000000003E-2</v>
      </c>
      <c r="N18" s="20">
        <v>16</v>
      </c>
      <c r="O18" s="7" t="s">
        <v>25</v>
      </c>
    </row>
    <row r="19" spans="1:15">
      <c r="A19" s="10">
        <v>19</v>
      </c>
      <c r="B19" s="11" t="s">
        <v>17</v>
      </c>
      <c r="C19" s="12">
        <v>0</v>
      </c>
      <c r="D19" s="13">
        <v>8.3333333333333332E-3</v>
      </c>
      <c r="E19" s="14">
        <v>0</v>
      </c>
      <c r="F19" s="15">
        <v>12</v>
      </c>
      <c r="G19" s="15">
        <v>30</v>
      </c>
      <c r="H19" s="15">
        <v>0</v>
      </c>
      <c r="I19" s="15">
        <v>20</v>
      </c>
      <c r="J19" s="16">
        <f>SUM(F19:I19)</f>
        <v>62</v>
      </c>
      <c r="K19" s="17">
        <f t="shared" si="1"/>
        <v>1.0763888888888889E-2</v>
      </c>
      <c r="L19" s="18">
        <f t="shared" si="2"/>
        <v>8.3333333333333332E-3</v>
      </c>
      <c r="M19" s="19">
        <f t="shared" si="3"/>
        <v>1.9097222222222224E-2</v>
      </c>
      <c r="N19" s="20">
        <v>17</v>
      </c>
      <c r="O19" s="7" t="s">
        <v>25</v>
      </c>
    </row>
    <row r="20" spans="1:15">
      <c r="A20" s="10">
        <v>8</v>
      </c>
      <c r="B20" s="11">
        <v>145</v>
      </c>
      <c r="C20" s="12">
        <v>0</v>
      </c>
      <c r="D20" s="13">
        <v>8.3333333333333332E-3</v>
      </c>
      <c r="E20" s="14">
        <v>0</v>
      </c>
      <c r="F20" s="15">
        <v>12</v>
      </c>
      <c r="G20" s="15">
        <v>6</v>
      </c>
      <c r="H20" s="15">
        <v>0</v>
      </c>
      <c r="I20" s="15">
        <v>3</v>
      </c>
      <c r="J20" s="16">
        <f>SUM(F20:I20)+60</f>
        <v>81</v>
      </c>
      <c r="K20" s="17">
        <f t="shared" si="1"/>
        <v>1.40625E-2</v>
      </c>
      <c r="L20" s="18">
        <f t="shared" si="2"/>
        <v>8.3333333333333332E-3</v>
      </c>
      <c r="M20" s="19">
        <f t="shared" si="3"/>
        <v>2.2395833333333334E-2</v>
      </c>
      <c r="N20" s="20">
        <v>18</v>
      </c>
      <c r="O20" s="7" t="s">
        <v>25</v>
      </c>
    </row>
    <row r="21" spans="1:15">
      <c r="A21" s="10">
        <v>22</v>
      </c>
      <c r="B21" s="11">
        <v>369</v>
      </c>
      <c r="C21" s="12">
        <v>0</v>
      </c>
      <c r="D21" s="13">
        <v>8.3333333333333332E-3</v>
      </c>
      <c r="E21" s="14">
        <v>0</v>
      </c>
      <c r="F21" s="15">
        <v>27</v>
      </c>
      <c r="G21" s="15">
        <v>36</v>
      </c>
      <c r="H21" s="15">
        <v>0</v>
      </c>
      <c r="I21" s="15">
        <v>20</v>
      </c>
      <c r="J21" s="16">
        <f>SUM(F21:I21)</f>
        <v>83</v>
      </c>
      <c r="K21" s="17">
        <f t="shared" si="1"/>
        <v>1.4409722222222223E-2</v>
      </c>
      <c r="L21" s="18">
        <f t="shared" si="2"/>
        <v>8.3333333333333332E-3</v>
      </c>
      <c r="M21" s="19">
        <f t="shared" si="3"/>
        <v>2.2743055555555558E-2</v>
      </c>
      <c r="N21" s="20">
        <v>19</v>
      </c>
      <c r="O21" s="7" t="s">
        <v>25</v>
      </c>
    </row>
    <row r="22" spans="1:15">
      <c r="A22" s="10">
        <v>4</v>
      </c>
      <c r="B22" s="11">
        <v>72</v>
      </c>
      <c r="C22" s="12">
        <v>0</v>
      </c>
      <c r="D22" s="13">
        <v>6.1342592592592594E-3</v>
      </c>
      <c r="E22" s="14">
        <v>0</v>
      </c>
      <c r="F22" s="15">
        <v>6</v>
      </c>
      <c r="G22" s="15">
        <v>0</v>
      </c>
      <c r="H22" s="15">
        <v>0</v>
      </c>
      <c r="I22" s="15">
        <v>0</v>
      </c>
      <c r="J22" s="16">
        <v>106</v>
      </c>
      <c r="K22" s="17">
        <f t="shared" si="1"/>
        <v>1.8402777777777778E-2</v>
      </c>
      <c r="L22" s="18">
        <f t="shared" si="2"/>
        <v>6.1342592592592594E-3</v>
      </c>
      <c r="M22" s="19">
        <f t="shared" si="3"/>
        <v>2.4537037037037038E-2</v>
      </c>
      <c r="N22" s="20">
        <v>20</v>
      </c>
      <c r="O22" s="7"/>
    </row>
    <row r="23" spans="1:15">
      <c r="A23" s="8"/>
      <c r="B23" s="8"/>
      <c r="C23" s="8"/>
      <c r="D23" s="8"/>
      <c r="E23" s="8"/>
      <c r="F23" s="8"/>
      <c r="G23" s="8"/>
      <c r="H23" s="8"/>
      <c r="I23" s="9"/>
      <c r="J23" s="21"/>
      <c r="K23" s="21"/>
      <c r="L23" s="8"/>
      <c r="M23" s="8"/>
      <c r="N23" s="8"/>
      <c r="O23" s="7"/>
    </row>
    <row r="24" spans="1:15">
      <c r="C24" s="6"/>
      <c r="D24" s="6"/>
      <c r="E24" s="6"/>
      <c r="K24" s="6"/>
      <c r="L24" s="6"/>
      <c r="M24" s="6"/>
    </row>
    <row r="25" spans="1:15">
      <c r="C25" s="6"/>
      <c r="D25" s="6"/>
      <c r="E25" s="6"/>
      <c r="K25" s="6"/>
      <c r="L25" s="6"/>
      <c r="M25" s="6"/>
    </row>
    <row r="26" spans="1:15">
      <c r="C26" s="6"/>
      <c r="D26" s="6"/>
      <c r="E26" s="6"/>
      <c r="K26" s="6"/>
      <c r="L26" s="6"/>
      <c r="M26" s="6"/>
    </row>
    <row r="27" spans="1:15">
      <c r="C27" s="6"/>
      <c r="D27" s="6"/>
      <c r="E27" s="6"/>
      <c r="K27" s="6"/>
      <c r="L27" s="6"/>
      <c r="M27" s="6"/>
    </row>
    <row r="28" spans="1:15">
      <c r="C28" s="6"/>
      <c r="D28" s="6"/>
      <c r="E28" s="6"/>
      <c r="K28" s="6"/>
      <c r="L28" s="6"/>
      <c r="M28" s="6"/>
    </row>
    <row r="29" spans="1:15">
      <c r="C29" s="6"/>
      <c r="D29" s="6"/>
      <c r="E29" s="6"/>
      <c r="K29" s="6"/>
      <c r="L29" s="6"/>
      <c r="M29" s="6"/>
    </row>
    <row r="30" spans="1:15">
      <c r="C30" s="6"/>
      <c r="D30" s="6"/>
      <c r="E30" s="6"/>
      <c r="K30" s="6"/>
      <c r="L30" s="6"/>
      <c r="M30" s="6"/>
    </row>
    <row r="31" spans="1:15">
      <c r="C31" s="6"/>
      <c r="D31" s="6"/>
      <c r="E31" s="6"/>
      <c r="K31" s="6"/>
      <c r="L31" s="6"/>
      <c r="M31" s="6"/>
    </row>
    <row r="32" spans="1:15">
      <c r="C32" s="6"/>
      <c r="D32" s="6"/>
      <c r="E32" s="6"/>
      <c r="K32" s="6"/>
      <c r="L32" s="6"/>
      <c r="M32" s="6"/>
    </row>
    <row r="33" spans="3:13">
      <c r="C33" s="6"/>
      <c r="D33" s="6"/>
      <c r="E33" s="6"/>
      <c r="K33" s="6"/>
      <c r="L33" s="6"/>
      <c r="M33" s="6"/>
    </row>
    <row r="34" spans="3:13">
      <c r="C34" s="6"/>
      <c r="D34" s="6"/>
      <c r="E34" s="6"/>
      <c r="K34" s="6"/>
      <c r="L34" s="6"/>
      <c r="M34" s="6"/>
    </row>
    <row r="35" spans="3:13">
      <c r="C35" s="6"/>
      <c r="D35" s="6"/>
      <c r="E35" s="6"/>
      <c r="K35" s="6"/>
      <c r="L35" s="6"/>
      <c r="M35" s="6"/>
    </row>
    <row r="36" spans="3:13">
      <c r="C36" s="6"/>
      <c r="D36" s="6"/>
      <c r="E36" s="6"/>
      <c r="K36" s="6"/>
      <c r="L36" s="6"/>
      <c r="M36" s="6"/>
    </row>
    <row r="37" spans="3:13">
      <c r="C37" s="6"/>
      <c r="D37" s="6"/>
      <c r="E37" s="6"/>
      <c r="L37" s="6"/>
    </row>
    <row r="38" spans="3:13">
      <c r="K38" s="6"/>
      <c r="L38" s="6"/>
    </row>
    <row r="39" spans="3:13">
      <c r="K39" s="6"/>
      <c r="L39" s="6"/>
    </row>
  </sheetData>
  <sortState ref="A3:O26">
    <sortCondition ref="M3:M26"/>
  </sortState>
  <mergeCells count="11">
    <mergeCell ref="J1:J2"/>
    <mergeCell ref="K1:K2"/>
    <mergeCell ref="L1:L2"/>
    <mergeCell ref="M1:M2"/>
    <mergeCell ref="N1:N2"/>
    <mergeCell ref="F1:I1"/>
    <mergeCell ref="B1:B2"/>
    <mergeCell ref="C1:C2"/>
    <mergeCell ref="A1:A2"/>
    <mergeCell ref="D1:D2"/>
    <mergeCell ref="E1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9"/>
  <sheetViews>
    <sheetView workbookViewId="0">
      <selection activeCell="M21" sqref="M21"/>
    </sheetView>
  </sheetViews>
  <sheetFormatPr defaultRowHeight="15"/>
  <cols>
    <col min="1" max="1" width="5.28515625" customWidth="1"/>
    <col min="2" max="2" width="21.140625" bestFit="1" customWidth="1"/>
    <col min="3" max="3" width="7.140625" bestFit="1" customWidth="1"/>
    <col min="4" max="4" width="7.28515625" bestFit="1" customWidth="1"/>
    <col min="5" max="5" width="6.85546875" customWidth="1"/>
    <col min="6" max="6" width="11.5703125" customWidth="1"/>
    <col min="7" max="7" width="8.85546875" customWidth="1"/>
    <col min="9" max="9" width="10" bestFit="1" customWidth="1"/>
    <col min="10" max="10" width="7.28515625" customWidth="1"/>
  </cols>
  <sheetData>
    <row r="1" spans="1:13">
      <c r="A1" s="45" t="s">
        <v>0</v>
      </c>
      <c r="B1" s="45" t="s">
        <v>1</v>
      </c>
      <c r="C1" s="45" t="s">
        <v>2</v>
      </c>
      <c r="D1" s="45" t="s">
        <v>3</v>
      </c>
      <c r="E1" s="45" t="s">
        <v>4</v>
      </c>
      <c r="F1" s="44" t="s">
        <v>9</v>
      </c>
      <c r="G1" s="44" t="s">
        <v>13</v>
      </c>
      <c r="H1" s="45" t="s">
        <v>10</v>
      </c>
      <c r="I1" s="45" t="s">
        <v>11</v>
      </c>
      <c r="J1" s="45" t="s">
        <v>12</v>
      </c>
    </row>
    <row r="2" spans="1:13">
      <c r="A2" s="45"/>
      <c r="B2" s="45"/>
      <c r="C2" s="45"/>
      <c r="D2" s="45"/>
      <c r="E2" s="45"/>
      <c r="F2" s="44"/>
      <c r="G2" s="44"/>
      <c r="H2" s="45"/>
      <c r="I2" s="45"/>
      <c r="J2" s="45"/>
    </row>
    <row r="3" spans="1:13">
      <c r="A3">
        <v>10</v>
      </c>
      <c r="B3" s="2" t="s">
        <v>14</v>
      </c>
      <c r="C3" s="1">
        <v>0</v>
      </c>
      <c r="D3" s="1">
        <v>5.6018518518518518E-3</v>
      </c>
      <c r="E3" s="1"/>
      <c r="F3" s="3">
        <v>0</v>
      </c>
      <c r="G3" s="1">
        <f t="shared" ref="G3:G22" si="0">F3*M$8</f>
        <v>0</v>
      </c>
      <c r="H3" s="1">
        <f t="shared" ref="H3:H22" si="1">D3-C3-E3</f>
        <v>5.6018518518518518E-3</v>
      </c>
      <c r="I3" s="1">
        <f t="shared" ref="I3:I22" si="2">G3+H3</f>
        <v>5.6018518518518518E-3</v>
      </c>
      <c r="J3">
        <v>1</v>
      </c>
    </row>
    <row r="4" spans="1:13">
      <c r="A4">
        <v>1</v>
      </c>
      <c r="B4" s="2">
        <v>332</v>
      </c>
      <c r="C4" s="1">
        <v>0</v>
      </c>
      <c r="D4" s="1">
        <v>4.5023148148148149E-3</v>
      </c>
      <c r="E4" s="1"/>
      <c r="F4" s="3">
        <v>14</v>
      </c>
      <c r="G4" s="1">
        <f t="shared" si="0"/>
        <v>2.4305555555555556E-3</v>
      </c>
      <c r="H4" s="1">
        <f t="shared" si="1"/>
        <v>4.5023148148148149E-3</v>
      </c>
      <c r="I4" s="1">
        <f t="shared" si="2"/>
        <v>6.9328703703703705E-3</v>
      </c>
      <c r="J4">
        <v>2</v>
      </c>
    </row>
    <row r="5" spans="1:13">
      <c r="A5">
        <v>2</v>
      </c>
      <c r="B5" s="2" t="s">
        <v>24</v>
      </c>
      <c r="C5" s="1">
        <v>0</v>
      </c>
      <c r="D5" s="1">
        <v>6.1805555555555563E-3</v>
      </c>
      <c r="E5" s="1"/>
      <c r="F5" s="3">
        <v>9</v>
      </c>
      <c r="G5" s="1">
        <f t="shared" si="0"/>
        <v>1.5625000000000001E-3</v>
      </c>
      <c r="H5" s="1">
        <f t="shared" si="1"/>
        <v>6.1805555555555563E-3</v>
      </c>
      <c r="I5" s="1">
        <f t="shared" si="2"/>
        <v>7.7430555555555568E-3</v>
      </c>
      <c r="J5">
        <v>3</v>
      </c>
    </row>
    <row r="6" spans="1:13">
      <c r="A6">
        <v>11</v>
      </c>
      <c r="B6" s="2" t="s">
        <v>15</v>
      </c>
      <c r="C6" s="1">
        <v>0</v>
      </c>
      <c r="D6" s="1">
        <v>5.138888888888889E-3</v>
      </c>
      <c r="E6" s="1"/>
      <c r="F6" s="3">
        <v>16</v>
      </c>
      <c r="G6" s="1">
        <f t="shared" si="0"/>
        <v>2.7777777777777779E-3</v>
      </c>
      <c r="H6" s="1">
        <f t="shared" si="1"/>
        <v>5.138888888888889E-3</v>
      </c>
      <c r="I6" s="1">
        <f t="shared" si="2"/>
        <v>7.9166666666666673E-3</v>
      </c>
      <c r="J6">
        <v>4</v>
      </c>
    </row>
    <row r="7" spans="1:13">
      <c r="A7">
        <v>5</v>
      </c>
      <c r="B7" s="2">
        <v>305</v>
      </c>
      <c r="C7" s="1">
        <v>0</v>
      </c>
      <c r="D7" s="1">
        <v>6.2731481481481484E-3</v>
      </c>
      <c r="E7" s="1"/>
      <c r="F7" s="3">
        <v>13</v>
      </c>
      <c r="G7" s="1">
        <f t="shared" si="0"/>
        <v>2.2569444444444447E-3</v>
      </c>
      <c r="H7" s="1">
        <f t="shared" si="1"/>
        <v>6.2731481481481484E-3</v>
      </c>
      <c r="I7" s="1">
        <f t="shared" si="2"/>
        <v>8.5300925925925926E-3</v>
      </c>
      <c r="J7">
        <v>5</v>
      </c>
    </row>
    <row r="8" spans="1:13">
      <c r="A8">
        <v>8</v>
      </c>
      <c r="B8" s="2">
        <v>312</v>
      </c>
      <c r="C8" s="1">
        <v>0</v>
      </c>
      <c r="D8" s="1">
        <v>6.7476851851851856E-3</v>
      </c>
      <c r="E8" s="1"/>
      <c r="F8" s="3">
        <v>12</v>
      </c>
      <c r="G8" s="1">
        <f t="shared" si="0"/>
        <v>2.0833333333333333E-3</v>
      </c>
      <c r="H8" s="1">
        <f t="shared" si="1"/>
        <v>6.7476851851851856E-3</v>
      </c>
      <c r="I8" s="1">
        <f t="shared" si="2"/>
        <v>8.8310185185185193E-3</v>
      </c>
      <c r="J8">
        <v>6</v>
      </c>
      <c r="M8" s="1">
        <v>1.7361111111111112E-4</v>
      </c>
    </row>
    <row r="9" spans="1:13">
      <c r="A9">
        <v>3</v>
      </c>
      <c r="B9" s="2" t="s">
        <v>23</v>
      </c>
      <c r="C9" s="1">
        <v>0</v>
      </c>
      <c r="D9" s="1">
        <v>7.083333333333333E-3</v>
      </c>
      <c r="E9" s="1"/>
      <c r="F9" s="3">
        <v>15</v>
      </c>
      <c r="G9" s="1">
        <f t="shared" si="0"/>
        <v>2.604166666666667E-3</v>
      </c>
      <c r="H9" s="1">
        <f t="shared" si="1"/>
        <v>7.083333333333333E-3</v>
      </c>
      <c r="I9" s="1">
        <f t="shared" si="2"/>
        <v>9.6874999999999999E-3</v>
      </c>
      <c r="J9">
        <v>7</v>
      </c>
    </row>
    <row r="10" spans="1:13">
      <c r="A10">
        <v>6</v>
      </c>
      <c r="B10" s="2">
        <v>374</v>
      </c>
      <c r="C10" s="1">
        <v>0</v>
      </c>
      <c r="D10" s="1">
        <v>7.013888888888889E-3</v>
      </c>
      <c r="E10" s="1"/>
      <c r="F10" s="3">
        <v>18</v>
      </c>
      <c r="G10" s="1">
        <f t="shared" si="0"/>
        <v>3.1250000000000002E-3</v>
      </c>
      <c r="H10" s="1">
        <f t="shared" si="1"/>
        <v>7.013888888888889E-3</v>
      </c>
      <c r="I10" s="1">
        <f t="shared" si="2"/>
        <v>1.0138888888888888E-2</v>
      </c>
      <c r="J10">
        <v>8</v>
      </c>
    </row>
    <row r="11" spans="1:13">
      <c r="A11">
        <v>21</v>
      </c>
      <c r="B11" s="2" t="s">
        <v>18</v>
      </c>
      <c r="C11" s="1">
        <v>0</v>
      </c>
      <c r="D11" s="1">
        <v>8.3333333333333332E-3</v>
      </c>
      <c r="E11" s="1"/>
      <c r="F11" s="3">
        <v>13</v>
      </c>
      <c r="G11" s="1">
        <f t="shared" si="0"/>
        <v>2.2569444444444447E-3</v>
      </c>
      <c r="H11" s="1">
        <f t="shared" si="1"/>
        <v>8.3333333333333332E-3</v>
      </c>
      <c r="I11" s="1">
        <f t="shared" si="2"/>
        <v>1.0590277777777778E-2</v>
      </c>
      <c r="J11">
        <v>9</v>
      </c>
      <c r="K11" t="s">
        <v>28</v>
      </c>
      <c r="L11" t="s">
        <v>31</v>
      </c>
    </row>
    <row r="12" spans="1:13">
      <c r="A12">
        <v>15</v>
      </c>
      <c r="B12" s="2">
        <v>129</v>
      </c>
      <c r="C12" s="1">
        <v>0</v>
      </c>
      <c r="D12" s="1">
        <v>8.3333333333333332E-3</v>
      </c>
      <c r="E12" s="1"/>
      <c r="F12" s="3">
        <v>21</v>
      </c>
      <c r="G12" s="1">
        <f t="shared" si="0"/>
        <v>3.6458333333333334E-3</v>
      </c>
      <c r="H12" s="1">
        <f t="shared" si="1"/>
        <v>8.3333333333333332E-3</v>
      </c>
      <c r="I12" s="1">
        <f t="shared" si="2"/>
        <v>1.1979166666666666E-2</v>
      </c>
      <c r="J12">
        <v>10</v>
      </c>
    </row>
    <row r="13" spans="1:13">
      <c r="A13">
        <v>13</v>
      </c>
      <c r="B13" s="2" t="s">
        <v>21</v>
      </c>
      <c r="C13" s="1">
        <v>0</v>
      </c>
      <c r="D13" s="1">
        <v>8.3333333333333332E-3</v>
      </c>
      <c r="E13" s="1"/>
      <c r="F13" s="3">
        <v>31</v>
      </c>
      <c r="G13" s="1">
        <f t="shared" si="0"/>
        <v>5.3819444444444444E-3</v>
      </c>
      <c r="H13" s="1">
        <f t="shared" si="1"/>
        <v>8.3333333333333332E-3</v>
      </c>
      <c r="I13" s="1">
        <f t="shared" si="2"/>
        <v>1.3715277777777778E-2</v>
      </c>
      <c r="J13">
        <v>11</v>
      </c>
      <c r="K13" t="s">
        <v>27</v>
      </c>
    </row>
    <row r="14" spans="1:13">
      <c r="A14">
        <v>14</v>
      </c>
      <c r="B14" s="2" t="s">
        <v>22</v>
      </c>
      <c r="C14" s="1">
        <v>0</v>
      </c>
      <c r="D14" s="1">
        <v>8.3333333333333332E-3</v>
      </c>
      <c r="E14" s="1"/>
      <c r="F14" s="3">
        <v>33</v>
      </c>
      <c r="G14" s="1">
        <f t="shared" si="0"/>
        <v>5.7291666666666671E-3</v>
      </c>
      <c r="H14" s="1">
        <f t="shared" si="1"/>
        <v>8.3333333333333332E-3</v>
      </c>
      <c r="I14" s="1">
        <f t="shared" si="2"/>
        <v>1.40625E-2</v>
      </c>
      <c r="J14">
        <v>12</v>
      </c>
      <c r="K14" t="s">
        <v>28</v>
      </c>
    </row>
    <row r="15" spans="1:13">
      <c r="A15">
        <v>9</v>
      </c>
      <c r="B15" s="2">
        <v>145</v>
      </c>
      <c r="C15" s="1">
        <v>0</v>
      </c>
      <c r="D15" s="1">
        <v>8.3333333333333332E-3</v>
      </c>
      <c r="E15" s="1"/>
      <c r="F15" s="3">
        <v>36</v>
      </c>
      <c r="G15" s="1">
        <f t="shared" si="0"/>
        <v>6.2500000000000003E-3</v>
      </c>
      <c r="H15" s="1">
        <f t="shared" si="1"/>
        <v>8.3333333333333332E-3</v>
      </c>
      <c r="I15" s="1">
        <f t="shared" si="2"/>
        <v>1.4583333333333334E-2</v>
      </c>
      <c r="J15">
        <v>14</v>
      </c>
      <c r="K15" t="s">
        <v>26</v>
      </c>
    </row>
    <row r="16" spans="1:13">
      <c r="A16">
        <v>19</v>
      </c>
      <c r="B16" s="2" t="s">
        <v>16</v>
      </c>
      <c r="C16" s="1">
        <v>0</v>
      </c>
      <c r="D16" s="1">
        <v>8.3333333333333332E-3</v>
      </c>
      <c r="E16" s="1"/>
      <c r="F16" s="3">
        <v>38</v>
      </c>
      <c r="G16" s="1">
        <f t="shared" si="0"/>
        <v>6.5972222222222222E-3</v>
      </c>
      <c r="H16" s="1">
        <f t="shared" si="1"/>
        <v>8.3333333333333332E-3</v>
      </c>
      <c r="I16" s="1">
        <f t="shared" si="2"/>
        <v>1.4930555555555555E-2</v>
      </c>
      <c r="J16">
        <v>15</v>
      </c>
      <c r="K16" t="s">
        <v>27</v>
      </c>
    </row>
    <row r="17" spans="1:12">
      <c r="A17">
        <v>17</v>
      </c>
      <c r="B17" s="2">
        <v>26</v>
      </c>
      <c r="C17" s="1">
        <v>0</v>
      </c>
      <c r="D17" s="1">
        <v>8.3333333333333332E-3</v>
      </c>
      <c r="E17" s="1"/>
      <c r="F17" s="3">
        <v>43</v>
      </c>
      <c r="G17" s="1">
        <f t="shared" si="0"/>
        <v>7.4652777777777781E-3</v>
      </c>
      <c r="H17" s="1">
        <f t="shared" si="1"/>
        <v>8.3333333333333332E-3</v>
      </c>
      <c r="I17" s="1">
        <f t="shared" si="2"/>
        <v>1.579861111111111E-2</v>
      </c>
      <c r="J17">
        <v>16</v>
      </c>
      <c r="K17" t="s">
        <v>27</v>
      </c>
    </row>
    <row r="18" spans="1:12">
      <c r="A18">
        <v>12</v>
      </c>
      <c r="B18" s="2">
        <v>319</v>
      </c>
      <c r="C18" s="1">
        <v>0</v>
      </c>
      <c r="D18" s="1">
        <v>8.3333333333333332E-3</v>
      </c>
      <c r="E18" s="1"/>
      <c r="F18" s="3">
        <v>49</v>
      </c>
      <c r="G18" s="1">
        <f t="shared" si="0"/>
        <v>8.5069444444444454E-3</v>
      </c>
      <c r="H18" s="1">
        <f t="shared" si="1"/>
        <v>8.3333333333333332E-3</v>
      </c>
      <c r="I18" s="1">
        <f t="shared" si="2"/>
        <v>1.684027777777778E-2</v>
      </c>
      <c r="J18">
        <v>17</v>
      </c>
      <c r="K18" t="s">
        <v>27</v>
      </c>
    </row>
    <row r="19" spans="1:12">
      <c r="A19">
        <v>24</v>
      </c>
      <c r="B19" s="2" t="s">
        <v>19</v>
      </c>
      <c r="C19" s="1">
        <v>0</v>
      </c>
      <c r="D19" s="1">
        <v>8.3333333333333332E-3</v>
      </c>
      <c r="E19" s="1"/>
      <c r="F19" s="1">
        <v>54</v>
      </c>
      <c r="G19" s="1">
        <f t="shared" si="0"/>
        <v>9.3749999999999997E-3</v>
      </c>
      <c r="H19" s="1">
        <f t="shared" si="1"/>
        <v>8.3333333333333332E-3</v>
      </c>
      <c r="I19" s="1">
        <f t="shared" si="2"/>
        <v>1.7708333333333333E-2</v>
      </c>
      <c r="J19">
        <v>18</v>
      </c>
      <c r="K19" t="s">
        <v>32</v>
      </c>
    </row>
    <row r="20" spans="1:12">
      <c r="A20">
        <v>23</v>
      </c>
      <c r="B20" s="2">
        <v>369</v>
      </c>
      <c r="C20" s="1">
        <v>0</v>
      </c>
      <c r="D20" s="1">
        <v>8.3333333333333332E-3</v>
      </c>
      <c r="E20" s="1"/>
      <c r="F20" s="3">
        <v>93</v>
      </c>
      <c r="G20" s="1">
        <f t="shared" si="0"/>
        <v>1.6145833333333335E-2</v>
      </c>
      <c r="H20" s="1">
        <f t="shared" si="1"/>
        <v>8.3333333333333332E-3</v>
      </c>
      <c r="I20" s="1">
        <f t="shared" si="2"/>
        <v>2.447916666666667E-2</v>
      </c>
      <c r="J20">
        <v>19</v>
      </c>
      <c r="K20" t="s">
        <v>30</v>
      </c>
    </row>
    <row r="21" spans="1:12">
      <c r="A21">
        <v>4</v>
      </c>
      <c r="B21" s="2">
        <v>72</v>
      </c>
      <c r="C21" s="1">
        <v>0</v>
      </c>
      <c r="D21" s="1">
        <v>6.4467592592592597E-3</v>
      </c>
      <c r="E21" s="1"/>
      <c r="F21" s="3">
        <v>112</v>
      </c>
      <c r="G21" s="1">
        <f t="shared" si="0"/>
        <v>1.9444444444444445E-2</v>
      </c>
      <c r="H21" s="1">
        <f t="shared" si="1"/>
        <v>6.4467592592592597E-3</v>
      </c>
      <c r="I21" s="1">
        <f t="shared" si="2"/>
        <v>2.5891203703703704E-2</v>
      </c>
      <c r="J21">
        <v>20</v>
      </c>
      <c r="K21" t="s">
        <v>31</v>
      </c>
    </row>
    <row r="22" spans="1:12">
      <c r="A22">
        <v>20</v>
      </c>
      <c r="B22" s="2" t="s">
        <v>17</v>
      </c>
      <c r="C22" s="1">
        <v>0</v>
      </c>
      <c r="D22" s="1">
        <v>8.3333333333333332E-3</v>
      </c>
      <c r="E22" s="1"/>
      <c r="F22" s="3">
        <v>104</v>
      </c>
      <c r="G22" s="1">
        <f t="shared" si="0"/>
        <v>1.8055555555555557E-2</v>
      </c>
      <c r="H22" s="1">
        <f t="shared" si="1"/>
        <v>8.3333333333333332E-3</v>
      </c>
      <c r="I22" s="1">
        <f t="shared" si="2"/>
        <v>2.6388888888888892E-2</v>
      </c>
      <c r="J22">
        <v>13</v>
      </c>
      <c r="K22" t="s">
        <v>29</v>
      </c>
      <c r="L22" t="s">
        <v>31</v>
      </c>
    </row>
    <row r="23" spans="1:12">
      <c r="A23" s="4"/>
      <c r="B23" s="4"/>
      <c r="C23" s="4"/>
      <c r="D23" s="4"/>
      <c r="E23" s="4"/>
      <c r="F23" s="22"/>
      <c r="G23" s="22"/>
      <c r="H23" s="4"/>
      <c r="I23" s="4"/>
      <c r="J23" s="4"/>
    </row>
    <row r="24" spans="1:12">
      <c r="C24" s="1"/>
      <c r="D24" s="1"/>
      <c r="E24" s="1"/>
      <c r="G24" s="1"/>
      <c r="H24" s="1"/>
      <c r="I24" s="1"/>
    </row>
    <row r="25" spans="1:12">
      <c r="C25" s="1"/>
      <c r="D25" s="1"/>
      <c r="E25" s="1"/>
      <c r="G25" s="1"/>
      <c r="H25" s="1"/>
      <c r="I25" s="1"/>
    </row>
    <row r="26" spans="1:12">
      <c r="C26" s="1"/>
      <c r="D26" s="1"/>
      <c r="E26" s="1"/>
      <c r="G26" s="1"/>
      <c r="H26" s="1"/>
      <c r="I26" s="1"/>
    </row>
    <row r="27" spans="1:12">
      <c r="C27" s="1"/>
      <c r="D27" s="1"/>
      <c r="E27" s="1"/>
      <c r="G27" s="1"/>
      <c r="H27" s="1"/>
      <c r="I27" s="1"/>
    </row>
    <row r="28" spans="1:12">
      <c r="C28" s="1"/>
      <c r="D28" s="1"/>
      <c r="E28" s="1"/>
      <c r="G28" s="1"/>
      <c r="H28" s="1"/>
      <c r="I28" s="1"/>
    </row>
    <row r="29" spans="1:12">
      <c r="C29" s="1"/>
      <c r="D29" s="1"/>
      <c r="E29" s="1"/>
      <c r="G29" s="1"/>
      <c r="H29" s="1"/>
      <c r="I29" s="1"/>
    </row>
    <row r="30" spans="1:12">
      <c r="C30" s="1"/>
      <c r="D30" s="1"/>
      <c r="E30" s="1"/>
      <c r="G30" s="1"/>
      <c r="H30" s="1"/>
      <c r="I30" s="1"/>
    </row>
    <row r="31" spans="1:12">
      <c r="C31" s="1"/>
      <c r="D31" s="1"/>
      <c r="E31" s="1"/>
      <c r="G31" s="1"/>
      <c r="H31" s="1"/>
      <c r="I31" s="1"/>
    </row>
    <row r="32" spans="1:12">
      <c r="C32" s="1"/>
      <c r="D32" s="1"/>
      <c r="E32" s="1"/>
      <c r="G32" s="1"/>
      <c r="H32" s="1"/>
      <c r="I32" s="1"/>
    </row>
    <row r="33" spans="3:9">
      <c r="C33" s="1"/>
      <c r="D33" s="1"/>
      <c r="E33" s="1"/>
      <c r="G33" s="1"/>
      <c r="H33" s="1"/>
      <c r="I33" s="1"/>
    </row>
    <row r="34" spans="3:9">
      <c r="C34" s="1"/>
      <c r="D34" s="1"/>
      <c r="E34" s="1"/>
      <c r="G34" s="1"/>
      <c r="H34" s="1"/>
      <c r="I34" s="1"/>
    </row>
    <row r="35" spans="3:9">
      <c r="C35" s="1"/>
      <c r="D35" s="1"/>
      <c r="E35" s="1"/>
      <c r="G35" s="1"/>
      <c r="H35" s="1"/>
      <c r="I35" s="1"/>
    </row>
    <row r="36" spans="3:9">
      <c r="C36" s="1"/>
      <c r="D36" s="1"/>
      <c r="E36" s="1"/>
      <c r="G36" s="1"/>
      <c r="H36" s="1"/>
      <c r="I36" s="1"/>
    </row>
    <row r="37" spans="3:9">
      <c r="C37" s="1"/>
      <c r="D37" s="1"/>
      <c r="E37" s="1"/>
      <c r="H37" s="1"/>
    </row>
    <row r="38" spans="3:9">
      <c r="G38" s="1"/>
      <c r="H38" s="1"/>
    </row>
    <row r="39" spans="3:9">
      <c r="G39" s="1"/>
      <c r="H39" s="1"/>
    </row>
  </sheetData>
  <sortState ref="A3:L22">
    <sortCondition ref="I3:I22"/>
  </sortState>
  <mergeCells count="10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25"/>
  <sheetViews>
    <sheetView workbookViewId="0">
      <selection activeCell="U23" sqref="U23"/>
    </sheetView>
  </sheetViews>
  <sheetFormatPr defaultRowHeight="15"/>
  <cols>
    <col min="1" max="1" width="4.140625" customWidth="1"/>
    <col min="2" max="2" width="16.140625" customWidth="1"/>
    <col min="6" max="7" width="7.5703125" customWidth="1"/>
    <col min="8" max="8" width="7" customWidth="1"/>
    <col min="9" max="9" width="6.28515625" customWidth="1"/>
    <col min="10" max="10" width="7.85546875" customWidth="1"/>
    <col min="11" max="11" width="8.28515625" customWidth="1"/>
    <col min="13" max="13" width="7.42578125" customWidth="1"/>
    <col min="17" max="17" width="8.42578125" customWidth="1"/>
    <col min="20" max="20" width="7.140625" customWidth="1"/>
  </cols>
  <sheetData>
    <row r="1" spans="1:21">
      <c r="A1" s="48" t="s">
        <v>33</v>
      </c>
      <c r="B1" s="48" t="s">
        <v>34</v>
      </c>
      <c r="C1" s="48" t="s">
        <v>35</v>
      </c>
      <c r="D1" s="48" t="s">
        <v>36</v>
      </c>
      <c r="E1" s="48" t="s">
        <v>37</v>
      </c>
      <c r="F1" s="49" t="s">
        <v>20</v>
      </c>
      <c r="G1" s="50"/>
      <c r="H1" s="50"/>
      <c r="I1" s="50"/>
      <c r="J1" s="50"/>
      <c r="K1" s="50"/>
      <c r="L1" s="50"/>
      <c r="M1" s="50"/>
      <c r="N1" s="50"/>
      <c r="O1" s="50"/>
      <c r="P1" s="51"/>
      <c r="Q1" s="46" t="s">
        <v>38</v>
      </c>
      <c r="R1" s="48" t="s">
        <v>39</v>
      </c>
      <c r="S1" s="48" t="s">
        <v>40</v>
      </c>
      <c r="T1" s="48" t="s">
        <v>41</v>
      </c>
      <c r="U1" s="58">
        <v>1.7361111111111112E-4</v>
      </c>
    </row>
    <row r="2" spans="1:21" ht="45">
      <c r="A2" s="47"/>
      <c r="B2" s="47"/>
      <c r="C2" s="47"/>
      <c r="D2" s="47"/>
      <c r="E2" s="47"/>
      <c r="F2" s="23" t="s">
        <v>42</v>
      </c>
      <c r="G2" s="24" t="s">
        <v>43</v>
      </c>
      <c r="H2" s="24" t="s">
        <v>44</v>
      </c>
      <c r="I2" s="23" t="s">
        <v>45</v>
      </c>
      <c r="J2" s="24" t="s">
        <v>46</v>
      </c>
      <c r="K2" s="24" t="s">
        <v>47</v>
      </c>
      <c r="L2" s="24" t="s">
        <v>48</v>
      </c>
      <c r="M2" s="23" t="s">
        <v>49</v>
      </c>
      <c r="N2" s="24" t="s">
        <v>50</v>
      </c>
      <c r="O2" s="24" t="s">
        <v>51</v>
      </c>
      <c r="P2" s="24" t="s">
        <v>52</v>
      </c>
      <c r="Q2" s="47"/>
      <c r="R2" s="47"/>
      <c r="S2" s="47"/>
      <c r="T2" s="47"/>
    </row>
    <row r="3" spans="1:21">
      <c r="A3" s="33"/>
      <c r="B3" s="33"/>
      <c r="C3" s="33"/>
      <c r="D3" s="33"/>
      <c r="E3" s="33"/>
      <c r="F3" s="23"/>
      <c r="G3" s="24"/>
      <c r="H3" s="24"/>
      <c r="I3" s="23"/>
      <c r="J3" s="24"/>
      <c r="K3" s="24"/>
      <c r="L3" s="24"/>
      <c r="M3" s="23"/>
      <c r="N3" s="24"/>
      <c r="O3" s="24"/>
      <c r="P3" s="24"/>
      <c r="Q3" s="33"/>
      <c r="R3" s="33"/>
      <c r="S3" s="33"/>
      <c r="T3" s="33"/>
    </row>
    <row r="4" spans="1:21">
      <c r="A4" s="25">
        <v>1</v>
      </c>
      <c r="B4" s="26" t="s">
        <v>14</v>
      </c>
      <c r="C4" s="27">
        <v>0.13402777777777777</v>
      </c>
      <c r="D4" s="27">
        <v>0.15439814814814815</v>
      </c>
      <c r="E4" s="27">
        <v>0</v>
      </c>
      <c r="F4" s="25">
        <v>0</v>
      </c>
      <c r="G4" s="25">
        <v>0</v>
      </c>
      <c r="H4" s="25">
        <v>0</v>
      </c>
      <c r="I4" s="25">
        <v>0</v>
      </c>
      <c r="J4" s="25">
        <v>10</v>
      </c>
      <c r="K4" s="25">
        <v>16</v>
      </c>
      <c r="L4" s="25">
        <v>3</v>
      </c>
      <c r="M4" s="25">
        <v>0</v>
      </c>
      <c r="N4" s="25">
        <v>0</v>
      </c>
      <c r="O4" s="25">
        <v>2</v>
      </c>
      <c r="P4" s="25">
        <v>0</v>
      </c>
      <c r="Q4" s="25">
        <f>SUM(F4:P4)</f>
        <v>31</v>
      </c>
      <c r="R4" s="27">
        <f>D4-C4</f>
        <v>2.0370370370370372E-2</v>
      </c>
      <c r="S4" s="27">
        <f>R4-E4+Q4*$U$1</f>
        <v>2.5752314814814818E-2</v>
      </c>
      <c r="T4" s="25">
        <v>1</v>
      </c>
    </row>
    <row r="5" spans="1:21">
      <c r="A5" s="25">
        <v>2</v>
      </c>
      <c r="B5" s="26">
        <v>312</v>
      </c>
      <c r="C5" s="27">
        <v>9.6875000000000003E-2</v>
      </c>
      <c r="D5" s="27">
        <v>0.11840277777777779</v>
      </c>
      <c r="E5" s="27">
        <v>0</v>
      </c>
      <c r="F5" s="25">
        <v>0</v>
      </c>
      <c r="G5" s="25">
        <v>0</v>
      </c>
      <c r="H5" s="25">
        <v>0</v>
      </c>
      <c r="I5" s="25">
        <v>0</v>
      </c>
      <c r="J5" s="25">
        <v>3</v>
      </c>
      <c r="K5" s="25">
        <v>24</v>
      </c>
      <c r="L5" s="25">
        <v>0</v>
      </c>
      <c r="M5" s="25">
        <v>0</v>
      </c>
      <c r="N5" s="25">
        <v>0</v>
      </c>
      <c r="O5" s="25">
        <v>0</v>
      </c>
      <c r="P5" s="25">
        <v>0</v>
      </c>
      <c r="Q5" s="25">
        <f>SUM(F5:P5)</f>
        <v>27</v>
      </c>
      <c r="R5" s="27">
        <f>D5-C5</f>
        <v>2.1527777777777785E-2</v>
      </c>
      <c r="S5" s="27">
        <f>R5-E5+Q5*$U$1</f>
        <v>2.6215277777777785E-2</v>
      </c>
      <c r="T5" s="25">
        <v>2</v>
      </c>
    </row>
    <row r="6" spans="1:21">
      <c r="A6" s="25">
        <v>3</v>
      </c>
      <c r="B6" s="26" t="s">
        <v>15</v>
      </c>
      <c r="C6" s="27">
        <v>0.16458333333333333</v>
      </c>
      <c r="D6" s="27">
        <v>0.18535879629629629</v>
      </c>
      <c r="E6" s="27">
        <v>0</v>
      </c>
      <c r="F6" s="25">
        <v>0</v>
      </c>
      <c r="G6" s="25">
        <v>0</v>
      </c>
      <c r="H6" s="25">
        <v>0</v>
      </c>
      <c r="I6" s="25">
        <v>0</v>
      </c>
      <c r="J6" s="25">
        <v>3</v>
      </c>
      <c r="K6" s="25">
        <v>16</v>
      </c>
      <c r="L6" s="25">
        <v>2</v>
      </c>
      <c r="M6" s="25">
        <v>0</v>
      </c>
      <c r="N6" s="25">
        <v>0</v>
      </c>
      <c r="O6" s="25">
        <v>11</v>
      </c>
      <c r="P6" s="25">
        <v>0</v>
      </c>
      <c r="Q6" s="25">
        <f>SUM(F6:P6)</f>
        <v>32</v>
      </c>
      <c r="R6" s="27">
        <f>D6-C6</f>
        <v>2.0775462962962954E-2</v>
      </c>
      <c r="S6" s="27">
        <f>R6-E6+Q6*$U$1</f>
        <v>2.6331018518518511E-2</v>
      </c>
      <c r="T6" s="25">
        <v>3</v>
      </c>
    </row>
    <row r="7" spans="1:21">
      <c r="A7" s="25">
        <v>4</v>
      </c>
      <c r="B7" s="26" t="s">
        <v>53</v>
      </c>
      <c r="C7" s="27">
        <v>0</v>
      </c>
      <c r="D7" s="27">
        <v>2.5891203703703704E-2</v>
      </c>
      <c r="E7" s="27">
        <v>0</v>
      </c>
      <c r="F7" s="25">
        <v>2</v>
      </c>
      <c r="G7" s="25">
        <v>3</v>
      </c>
      <c r="H7" s="25">
        <v>0</v>
      </c>
      <c r="I7" s="25">
        <v>0</v>
      </c>
      <c r="J7" s="25">
        <v>3</v>
      </c>
      <c r="K7" s="25">
        <v>13</v>
      </c>
      <c r="L7" s="25">
        <v>0</v>
      </c>
      <c r="M7" s="25">
        <v>0</v>
      </c>
      <c r="N7" s="25">
        <v>0</v>
      </c>
      <c r="O7" s="25">
        <v>1</v>
      </c>
      <c r="P7" s="25">
        <v>6</v>
      </c>
      <c r="Q7" s="25">
        <f>SUM(F7:P7)</f>
        <v>28</v>
      </c>
      <c r="R7" s="27">
        <f>D7-C7</f>
        <v>2.5891203703703704E-2</v>
      </c>
      <c r="S7" s="27">
        <f>R7-E7+Q7*$U$1</f>
        <v>3.0752314814814816E-2</v>
      </c>
      <c r="T7" s="25">
        <v>4</v>
      </c>
    </row>
    <row r="8" spans="1:21">
      <c r="A8" s="25">
        <v>5</v>
      </c>
      <c r="B8" s="26">
        <v>305</v>
      </c>
      <c r="C8" s="27">
        <v>4.7916666666666663E-2</v>
      </c>
      <c r="D8" s="27">
        <v>7.2986111111111113E-2</v>
      </c>
      <c r="E8" s="27">
        <v>0</v>
      </c>
      <c r="F8" s="25">
        <v>0</v>
      </c>
      <c r="G8" s="25">
        <v>6</v>
      </c>
      <c r="H8" s="25">
        <v>0</v>
      </c>
      <c r="I8" s="28">
        <v>6</v>
      </c>
      <c r="J8" s="28">
        <v>0</v>
      </c>
      <c r="K8" s="28">
        <v>16</v>
      </c>
      <c r="L8" s="28">
        <v>3</v>
      </c>
      <c r="M8" s="28">
        <v>0</v>
      </c>
      <c r="N8" s="25">
        <v>6</v>
      </c>
      <c r="O8" s="25">
        <v>9</v>
      </c>
      <c r="P8" s="25">
        <v>0</v>
      </c>
      <c r="Q8" s="25">
        <f>SUM(F8:P8)</f>
        <v>46</v>
      </c>
      <c r="R8" s="27">
        <f>D8-C8</f>
        <v>2.506944444444445E-2</v>
      </c>
      <c r="S8" s="27">
        <f>R8-E8+Q8*$U$1</f>
        <v>3.305555555555556E-2</v>
      </c>
      <c r="T8" s="25">
        <v>5</v>
      </c>
    </row>
    <row r="9" spans="1:21">
      <c r="A9" s="25">
        <v>6</v>
      </c>
      <c r="B9" s="26" t="s">
        <v>59</v>
      </c>
      <c r="C9" s="27">
        <v>0.27847222222222223</v>
      </c>
      <c r="D9" s="27">
        <v>0.30436342592592591</v>
      </c>
      <c r="E9" s="27">
        <v>0</v>
      </c>
      <c r="F9" s="25">
        <v>3</v>
      </c>
      <c r="G9" s="25">
        <v>9</v>
      </c>
      <c r="H9" s="25">
        <v>0</v>
      </c>
      <c r="I9" s="25">
        <v>3</v>
      </c>
      <c r="J9" s="25">
        <v>7</v>
      </c>
      <c r="K9" s="25">
        <v>19</v>
      </c>
      <c r="L9" s="25">
        <v>4</v>
      </c>
      <c r="M9" s="25">
        <v>1</v>
      </c>
      <c r="N9" s="25">
        <v>0</v>
      </c>
      <c r="O9" s="25">
        <v>9</v>
      </c>
      <c r="P9" s="25">
        <v>0</v>
      </c>
      <c r="Q9" s="25">
        <f>SUM(F9:P9)</f>
        <v>55</v>
      </c>
      <c r="R9" s="27">
        <f>D9-C9</f>
        <v>2.589120370370368E-2</v>
      </c>
      <c r="S9" s="27">
        <f>R9-E9+Q9*$U$1</f>
        <v>3.5439814814814792E-2</v>
      </c>
      <c r="T9" s="25">
        <v>6</v>
      </c>
    </row>
    <row r="10" spans="1:21">
      <c r="A10" s="25">
        <v>7</v>
      </c>
      <c r="B10" s="26">
        <v>374</v>
      </c>
      <c r="C10" s="27">
        <v>7.5694444444444439E-2</v>
      </c>
      <c r="D10" s="27">
        <v>0.10417824074074074</v>
      </c>
      <c r="E10" s="27">
        <v>0</v>
      </c>
      <c r="F10" s="25">
        <v>3</v>
      </c>
      <c r="G10" s="25">
        <v>6</v>
      </c>
      <c r="H10" s="25">
        <v>0</v>
      </c>
      <c r="I10" s="25">
        <v>0</v>
      </c>
      <c r="J10" s="25">
        <v>0</v>
      </c>
      <c r="K10" s="25">
        <v>25</v>
      </c>
      <c r="L10" s="25">
        <v>2</v>
      </c>
      <c r="M10" s="25">
        <v>0</v>
      </c>
      <c r="N10" s="25">
        <v>7</v>
      </c>
      <c r="O10" s="25">
        <v>2</v>
      </c>
      <c r="P10" s="25">
        <v>6</v>
      </c>
      <c r="Q10" s="25">
        <f>SUM(F10:P10)</f>
        <v>51</v>
      </c>
      <c r="R10" s="27">
        <f>D10-C10</f>
        <v>2.8483796296296299E-2</v>
      </c>
      <c r="S10" s="27">
        <f>R10-E10+Q10*$U$1</f>
        <v>3.7337962962962962E-2</v>
      </c>
      <c r="T10" s="25">
        <v>7</v>
      </c>
    </row>
    <row r="11" spans="1:21">
      <c r="A11" s="25">
        <v>8</v>
      </c>
      <c r="B11" s="26" t="s">
        <v>57</v>
      </c>
      <c r="C11" s="27">
        <v>0.19548611111111111</v>
      </c>
      <c r="D11" s="27">
        <v>0.2255787037037037</v>
      </c>
      <c r="E11" s="27">
        <v>0</v>
      </c>
      <c r="F11" s="25">
        <v>2</v>
      </c>
      <c r="G11" s="25">
        <v>12</v>
      </c>
      <c r="H11" s="25">
        <v>3</v>
      </c>
      <c r="I11" s="25">
        <v>3</v>
      </c>
      <c r="J11" s="25">
        <v>9</v>
      </c>
      <c r="K11" s="25">
        <v>10</v>
      </c>
      <c r="L11" s="25">
        <v>4</v>
      </c>
      <c r="M11" s="25">
        <v>0</v>
      </c>
      <c r="N11" s="25">
        <v>3</v>
      </c>
      <c r="O11" s="25">
        <v>3</v>
      </c>
      <c r="P11" s="25">
        <v>3</v>
      </c>
      <c r="Q11" s="25">
        <f>SUM(F11:P11)</f>
        <v>52</v>
      </c>
      <c r="R11" s="27">
        <f>D11-C11</f>
        <v>3.0092592592592587E-2</v>
      </c>
      <c r="S11" s="27">
        <f>R11-E11+Q11*$U$1</f>
        <v>3.9120370370370368E-2</v>
      </c>
      <c r="T11" s="25">
        <v>8</v>
      </c>
    </row>
    <row r="12" spans="1:21">
      <c r="A12" s="25">
        <v>9</v>
      </c>
      <c r="B12" s="26" t="s">
        <v>24</v>
      </c>
      <c r="C12" s="27">
        <v>1.4583333333333332E-2</v>
      </c>
      <c r="D12" s="27">
        <v>4.5254629629629624E-2</v>
      </c>
      <c r="E12" s="27">
        <v>0</v>
      </c>
      <c r="F12" s="25">
        <v>0</v>
      </c>
      <c r="G12" s="25">
        <v>3</v>
      </c>
      <c r="H12" s="25">
        <v>0</v>
      </c>
      <c r="I12" s="25">
        <v>6</v>
      </c>
      <c r="J12" s="25">
        <v>0</v>
      </c>
      <c r="K12" s="25">
        <v>23</v>
      </c>
      <c r="L12" s="25">
        <v>1</v>
      </c>
      <c r="M12" s="25">
        <v>0</v>
      </c>
      <c r="N12" s="25">
        <v>3</v>
      </c>
      <c r="O12" s="25">
        <v>11</v>
      </c>
      <c r="P12" s="25">
        <v>3</v>
      </c>
      <c r="Q12" s="25">
        <f>SUM(F12:P12)</f>
        <v>50</v>
      </c>
      <c r="R12" s="27">
        <f>D12-C12</f>
        <v>3.0671296296296294E-2</v>
      </c>
      <c r="S12" s="27">
        <f>R12-E12+Q12*$U$1</f>
        <v>3.9351851851851846E-2</v>
      </c>
      <c r="T12" s="25">
        <v>9</v>
      </c>
    </row>
    <row r="13" spans="1:21">
      <c r="A13" s="25">
        <v>10</v>
      </c>
      <c r="B13" s="26" t="s">
        <v>56</v>
      </c>
      <c r="C13" s="27">
        <v>0.20729166666666665</v>
      </c>
      <c r="D13" s="27">
        <v>0.24158564814814812</v>
      </c>
      <c r="E13" s="27">
        <v>0</v>
      </c>
      <c r="F13" s="25">
        <v>2</v>
      </c>
      <c r="G13" s="25">
        <v>6</v>
      </c>
      <c r="H13" s="25">
        <v>1</v>
      </c>
      <c r="I13" s="25">
        <v>0</v>
      </c>
      <c r="J13" s="30">
        <v>10</v>
      </c>
      <c r="K13" s="25">
        <v>16</v>
      </c>
      <c r="L13" s="25">
        <v>0</v>
      </c>
      <c r="M13" s="25">
        <v>0</v>
      </c>
      <c r="N13" s="25">
        <v>0</v>
      </c>
      <c r="O13" s="25">
        <v>2</v>
      </c>
      <c r="P13" s="25">
        <v>6</v>
      </c>
      <c r="Q13" s="25">
        <f>SUM(F13:P13)</f>
        <v>43</v>
      </c>
      <c r="R13" s="27">
        <f>D13-C13</f>
        <v>3.4293981481481467E-2</v>
      </c>
      <c r="S13" s="27">
        <f>R13-E13+Q13*$U$1</f>
        <v>4.1759259259259246E-2</v>
      </c>
      <c r="T13" s="25">
        <v>10</v>
      </c>
    </row>
    <row r="14" spans="1:21">
      <c r="A14" s="25">
        <v>11</v>
      </c>
      <c r="B14" s="26">
        <v>26</v>
      </c>
      <c r="C14" s="27">
        <v>0.24722222222222223</v>
      </c>
      <c r="D14" s="27">
        <v>0.27737268518518515</v>
      </c>
      <c r="E14" s="27">
        <v>0</v>
      </c>
      <c r="F14" s="25">
        <v>12</v>
      </c>
      <c r="G14" s="25">
        <v>3</v>
      </c>
      <c r="H14" s="25">
        <v>0</v>
      </c>
      <c r="I14" s="25">
        <v>0</v>
      </c>
      <c r="J14" s="25">
        <v>18</v>
      </c>
      <c r="K14" s="25">
        <v>16</v>
      </c>
      <c r="L14" s="25">
        <v>0</v>
      </c>
      <c r="M14" s="25">
        <v>0</v>
      </c>
      <c r="N14" s="25">
        <v>10</v>
      </c>
      <c r="O14" s="25">
        <v>5</v>
      </c>
      <c r="P14" s="25">
        <v>6</v>
      </c>
      <c r="Q14" s="25">
        <f>SUM(F14:P14)</f>
        <v>70</v>
      </c>
      <c r="R14" s="27">
        <f>D14-C14</f>
        <v>3.0150462962962921E-2</v>
      </c>
      <c r="S14" s="27">
        <f>R14-E14+Q14*$U$1</f>
        <v>4.2303240740740697E-2</v>
      </c>
      <c r="T14" s="25">
        <v>11</v>
      </c>
    </row>
    <row r="15" spans="1:21">
      <c r="A15" s="25">
        <v>12</v>
      </c>
      <c r="B15" s="26" t="s">
        <v>60</v>
      </c>
      <c r="C15" s="27">
        <v>0.3059027777777778</v>
      </c>
      <c r="D15" s="27">
        <v>0.34046296296296297</v>
      </c>
      <c r="E15" s="27">
        <v>0</v>
      </c>
      <c r="F15" s="25">
        <v>4</v>
      </c>
      <c r="G15" s="25">
        <v>9</v>
      </c>
      <c r="H15" s="25">
        <v>0</v>
      </c>
      <c r="I15" s="25">
        <v>3</v>
      </c>
      <c r="J15" s="25">
        <v>3</v>
      </c>
      <c r="K15" s="25">
        <v>15</v>
      </c>
      <c r="L15" s="25">
        <v>4</v>
      </c>
      <c r="M15" s="25">
        <v>0</v>
      </c>
      <c r="N15" s="25">
        <v>0</v>
      </c>
      <c r="O15" s="25">
        <v>7</v>
      </c>
      <c r="P15" s="25">
        <v>0</v>
      </c>
      <c r="Q15" s="25">
        <f>SUM(F15:P15)</f>
        <v>45</v>
      </c>
      <c r="R15" s="27">
        <f>D15-C15</f>
        <v>3.4560185185185166E-2</v>
      </c>
      <c r="S15" s="27">
        <f>R15-E15+Q15*$U$1</f>
        <v>4.2372685185185166E-2</v>
      </c>
      <c r="T15" s="25">
        <v>12</v>
      </c>
    </row>
    <row r="16" spans="1:21">
      <c r="A16" s="25">
        <v>13</v>
      </c>
      <c r="B16" s="26" t="s">
        <v>23</v>
      </c>
      <c r="C16" s="27">
        <v>2.9166666666666664E-2</v>
      </c>
      <c r="D16" s="27">
        <v>6.3009259259259265E-2</v>
      </c>
      <c r="E16" s="27">
        <v>0</v>
      </c>
      <c r="F16" s="25">
        <v>16</v>
      </c>
      <c r="G16" s="25">
        <v>12</v>
      </c>
      <c r="H16" s="25">
        <v>0</v>
      </c>
      <c r="I16" s="25">
        <v>0</v>
      </c>
      <c r="J16" s="25">
        <v>0</v>
      </c>
      <c r="K16" s="25">
        <v>18</v>
      </c>
      <c r="L16" s="25">
        <v>0</v>
      </c>
      <c r="M16" s="25">
        <v>0</v>
      </c>
      <c r="N16" s="25">
        <v>3</v>
      </c>
      <c r="O16" s="25">
        <v>15</v>
      </c>
      <c r="P16" s="25">
        <v>6</v>
      </c>
      <c r="Q16" s="25">
        <f>SUM(F16:P16)</f>
        <v>70</v>
      </c>
      <c r="R16" s="27">
        <f>D16-C16</f>
        <v>3.3842592592592605E-2</v>
      </c>
      <c r="S16" s="27">
        <f>R16-E16+Q16*$U$1</f>
        <v>4.5995370370370381E-2</v>
      </c>
      <c r="T16" s="25">
        <v>13</v>
      </c>
    </row>
    <row r="17" spans="1:20">
      <c r="A17" s="25">
        <v>14</v>
      </c>
      <c r="B17" s="26">
        <v>369</v>
      </c>
      <c r="C17" s="27">
        <v>0.29062499999999997</v>
      </c>
      <c r="D17" s="27">
        <v>0.32636574074074076</v>
      </c>
      <c r="E17" s="27">
        <v>0</v>
      </c>
      <c r="F17" s="25">
        <v>3</v>
      </c>
      <c r="G17" s="25">
        <v>6</v>
      </c>
      <c r="H17" s="25">
        <v>0</v>
      </c>
      <c r="I17" s="25">
        <v>0</v>
      </c>
      <c r="J17" s="25">
        <v>3</v>
      </c>
      <c r="K17" s="25">
        <v>16</v>
      </c>
      <c r="L17" s="25">
        <v>1</v>
      </c>
      <c r="M17" s="25">
        <v>0</v>
      </c>
      <c r="N17" s="25">
        <v>6</v>
      </c>
      <c r="O17" s="25">
        <v>24</v>
      </c>
      <c r="P17" s="25">
        <v>3</v>
      </c>
      <c r="Q17" s="25">
        <f>SUM(F17:P17)</f>
        <v>62</v>
      </c>
      <c r="R17" s="27">
        <f>D17-C17</f>
        <v>3.5740740740740795E-2</v>
      </c>
      <c r="S17" s="27">
        <f>R17-E17+Q17*$U$1</f>
        <v>4.6504629629629687E-2</v>
      </c>
      <c r="T17" s="25">
        <v>14</v>
      </c>
    </row>
    <row r="18" spans="1:20">
      <c r="A18" s="25">
        <v>15</v>
      </c>
      <c r="B18" s="26" t="s">
        <v>61</v>
      </c>
      <c r="C18" s="27">
        <v>0.328125</v>
      </c>
      <c r="D18" s="27">
        <v>0.36697916666666663</v>
      </c>
      <c r="E18" s="27">
        <v>0</v>
      </c>
      <c r="F18" s="25">
        <v>25</v>
      </c>
      <c r="G18" s="25">
        <v>9</v>
      </c>
      <c r="H18" s="25">
        <v>6</v>
      </c>
      <c r="I18" s="25">
        <v>0</v>
      </c>
      <c r="J18" s="25">
        <v>0</v>
      </c>
      <c r="K18" s="25">
        <v>26</v>
      </c>
      <c r="L18" s="25">
        <v>1</v>
      </c>
      <c r="M18" s="25">
        <v>1</v>
      </c>
      <c r="N18" s="25">
        <v>0</v>
      </c>
      <c r="O18" s="25">
        <v>0</v>
      </c>
      <c r="P18" s="25">
        <v>3</v>
      </c>
      <c r="Q18" s="25">
        <f>SUM(F18:P18)</f>
        <v>71</v>
      </c>
      <c r="R18" s="27">
        <f>D18-C18</f>
        <v>3.8854166666666634E-2</v>
      </c>
      <c r="S18" s="27">
        <f>R18-E18+Q18*$U$1</f>
        <v>5.1180555555555521E-2</v>
      </c>
      <c r="T18" s="25">
        <v>15</v>
      </c>
    </row>
    <row r="19" spans="1:20">
      <c r="A19" s="25">
        <v>16</v>
      </c>
      <c r="B19" s="26">
        <v>319</v>
      </c>
      <c r="C19" s="27">
        <v>0.1388888888888889</v>
      </c>
      <c r="D19" s="27">
        <v>0.18539351851851851</v>
      </c>
      <c r="E19" s="27">
        <v>0</v>
      </c>
      <c r="F19" s="25">
        <v>6</v>
      </c>
      <c r="G19" s="25">
        <v>0</v>
      </c>
      <c r="H19" s="25">
        <v>0</v>
      </c>
      <c r="I19" s="25">
        <v>0</v>
      </c>
      <c r="J19" s="29">
        <v>10</v>
      </c>
      <c r="K19" s="25">
        <v>7</v>
      </c>
      <c r="L19" s="25">
        <v>2</v>
      </c>
      <c r="M19" s="25">
        <v>0</v>
      </c>
      <c r="N19" s="29">
        <v>10</v>
      </c>
      <c r="O19" s="25">
        <v>2</v>
      </c>
      <c r="P19" s="25">
        <v>6</v>
      </c>
      <c r="Q19" s="25">
        <f>SUM(F19:P19)</f>
        <v>43</v>
      </c>
      <c r="R19" s="27">
        <f>D19-C19</f>
        <v>4.6504629629629618E-2</v>
      </c>
      <c r="S19" s="27">
        <f>R19-E19+Q19*$U$1</f>
        <v>5.3969907407407397E-2</v>
      </c>
      <c r="T19" s="25">
        <v>16</v>
      </c>
    </row>
    <row r="20" spans="1:20">
      <c r="A20" s="25">
        <v>17</v>
      </c>
      <c r="B20" s="26">
        <v>545</v>
      </c>
      <c r="C20" s="27">
        <v>0.11666666666666665</v>
      </c>
      <c r="D20" s="27">
        <v>0.1582175925925926</v>
      </c>
      <c r="E20" s="27">
        <v>0</v>
      </c>
      <c r="F20" s="25">
        <v>5</v>
      </c>
      <c r="G20" s="25">
        <v>12</v>
      </c>
      <c r="H20" s="25">
        <v>0</v>
      </c>
      <c r="I20" s="25">
        <v>6</v>
      </c>
      <c r="J20" s="25">
        <v>8</v>
      </c>
      <c r="K20" s="25">
        <v>25</v>
      </c>
      <c r="L20" s="25">
        <v>13</v>
      </c>
      <c r="M20" s="25">
        <v>0</v>
      </c>
      <c r="N20" s="25">
        <v>6</v>
      </c>
      <c r="O20" s="25">
        <v>19</v>
      </c>
      <c r="P20" s="25">
        <v>9</v>
      </c>
      <c r="Q20" s="25">
        <f>SUM(F20:P20)</f>
        <v>103</v>
      </c>
      <c r="R20" s="27">
        <f>D20-C20</f>
        <v>4.1550925925925949E-2</v>
      </c>
      <c r="S20" s="27">
        <f>R20-E20+Q20*$U$1</f>
        <v>5.94328703703704E-2</v>
      </c>
      <c r="T20" s="25">
        <v>17</v>
      </c>
    </row>
    <row r="21" spans="1:20">
      <c r="A21" s="25">
        <v>18</v>
      </c>
      <c r="B21" s="26" t="s">
        <v>55</v>
      </c>
      <c r="C21" s="27">
        <v>0.17465277777777777</v>
      </c>
      <c r="D21" s="27">
        <v>0.20346064814814815</v>
      </c>
      <c r="E21" s="27">
        <v>0</v>
      </c>
      <c r="F21" s="30">
        <v>21</v>
      </c>
      <c r="G21" s="30">
        <v>19</v>
      </c>
      <c r="H21" s="30">
        <v>10</v>
      </c>
      <c r="I21" s="30">
        <v>10</v>
      </c>
      <c r="J21" s="30">
        <v>16</v>
      </c>
      <c r="K21" s="30">
        <v>37</v>
      </c>
      <c r="L21" s="30">
        <v>12</v>
      </c>
      <c r="M21" s="30">
        <v>12</v>
      </c>
      <c r="N21" s="30">
        <v>10</v>
      </c>
      <c r="O21" s="30">
        <v>29</v>
      </c>
      <c r="P21" s="30">
        <v>16</v>
      </c>
      <c r="Q21" s="25">
        <f>SUM(F21:P21)</f>
        <v>192</v>
      </c>
      <c r="R21" s="27">
        <f>D21-C21</f>
        <v>2.8807870370370386E-2</v>
      </c>
      <c r="S21" s="27">
        <f>R21-E21+Q21*$U$1</f>
        <v>6.2141203703703719E-2</v>
      </c>
      <c r="T21" s="25">
        <v>18</v>
      </c>
    </row>
    <row r="22" spans="1:20">
      <c r="A22" s="25">
        <v>19</v>
      </c>
      <c r="B22" s="26" t="s">
        <v>54</v>
      </c>
      <c r="C22" s="27">
        <v>6.5277777777777782E-2</v>
      </c>
      <c r="D22" s="27">
        <v>9.4965277777777787E-2</v>
      </c>
      <c r="E22" s="27">
        <v>0</v>
      </c>
      <c r="F22" s="25">
        <v>7</v>
      </c>
      <c r="G22" s="25">
        <v>0</v>
      </c>
      <c r="H22" s="25">
        <v>0</v>
      </c>
      <c r="I22" s="28">
        <v>0</v>
      </c>
      <c r="J22" s="28">
        <v>5</v>
      </c>
      <c r="K22" s="28">
        <v>27</v>
      </c>
      <c r="L22" s="28">
        <v>6</v>
      </c>
      <c r="M22" s="28">
        <v>0</v>
      </c>
      <c r="N22" s="25">
        <v>0</v>
      </c>
      <c r="O22" s="25">
        <v>11</v>
      </c>
      <c r="P22" s="25">
        <v>0</v>
      </c>
      <c r="Q22" s="25">
        <v>206</v>
      </c>
      <c r="R22" s="27">
        <f>D22-C22</f>
        <v>2.9687500000000006E-2</v>
      </c>
      <c r="S22" s="27">
        <f>R22-E22+Q22*$U$1</f>
        <v>6.5451388888888906E-2</v>
      </c>
      <c r="T22" s="25" t="s">
        <v>82</v>
      </c>
    </row>
    <row r="23" spans="1:20">
      <c r="A23" s="25">
        <v>20</v>
      </c>
      <c r="B23" s="26" t="s">
        <v>58</v>
      </c>
      <c r="C23" s="27">
        <v>0.23020833333333335</v>
      </c>
      <c r="D23" s="27">
        <v>0.27546296296296297</v>
      </c>
      <c r="E23" s="27">
        <v>0</v>
      </c>
      <c r="F23" s="25">
        <v>0</v>
      </c>
      <c r="G23" s="25">
        <v>1</v>
      </c>
      <c r="H23" s="29">
        <v>10</v>
      </c>
      <c r="I23" s="25">
        <v>0</v>
      </c>
      <c r="J23" s="28">
        <v>0</v>
      </c>
      <c r="K23" s="25">
        <v>17</v>
      </c>
      <c r="L23" s="25">
        <v>4</v>
      </c>
      <c r="M23" s="25">
        <v>1</v>
      </c>
      <c r="N23" s="25">
        <v>10</v>
      </c>
      <c r="O23" s="25">
        <v>11</v>
      </c>
      <c r="P23" s="25">
        <v>6</v>
      </c>
      <c r="Q23" s="25">
        <v>160</v>
      </c>
      <c r="R23" s="27">
        <f>D23-C23</f>
        <v>4.5254629629629617E-2</v>
      </c>
      <c r="S23" s="27">
        <f>R23-E23+Q23*$U$1</f>
        <v>7.3032407407407393E-2</v>
      </c>
      <c r="T23" s="25" t="s">
        <v>83</v>
      </c>
    </row>
    <row r="25" spans="1:20">
      <c r="C25" s="31"/>
      <c r="D25" t="s">
        <v>62</v>
      </c>
      <c r="G25" s="32"/>
      <c r="H25" t="s">
        <v>63</v>
      </c>
    </row>
  </sheetData>
  <sortState ref="B4:S23">
    <sortCondition ref="S4:S23"/>
  </sortState>
  <mergeCells count="10">
    <mergeCell ref="Q1:Q2"/>
    <mergeCell ref="R1:R2"/>
    <mergeCell ref="S1:S2"/>
    <mergeCell ref="T1:T2"/>
    <mergeCell ref="A1:A2"/>
    <mergeCell ref="B1:B2"/>
    <mergeCell ref="C1:C2"/>
    <mergeCell ref="D1:D2"/>
    <mergeCell ref="E1:E2"/>
    <mergeCell ref="F1:P1"/>
  </mergeCells>
  <pageMargins left="0.1968503937007874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sqref="A1:J22"/>
    </sheetView>
  </sheetViews>
  <sheetFormatPr defaultRowHeight="15"/>
  <cols>
    <col min="1" max="1" width="23.140625" customWidth="1"/>
  </cols>
  <sheetData>
    <row r="1" spans="1:10">
      <c r="A1" s="52" t="s">
        <v>34</v>
      </c>
      <c r="B1" s="53" t="s">
        <v>70</v>
      </c>
      <c r="C1" s="53"/>
      <c r="D1" s="53"/>
      <c r="E1" s="53"/>
      <c r="F1" s="53"/>
      <c r="G1" s="53"/>
      <c r="H1" s="52" t="s">
        <v>71</v>
      </c>
      <c r="I1" s="54" t="s">
        <v>39</v>
      </c>
      <c r="J1" s="52" t="s">
        <v>41</v>
      </c>
    </row>
    <row r="2" spans="1:10">
      <c r="A2" s="52"/>
      <c r="B2" s="25">
        <v>1</v>
      </c>
      <c r="C2" s="25">
        <v>2</v>
      </c>
      <c r="D2" s="25">
        <v>3</v>
      </c>
      <c r="E2" s="25">
        <v>4</v>
      </c>
      <c r="F2" s="25">
        <v>5</v>
      </c>
      <c r="G2" s="25">
        <v>6</v>
      </c>
      <c r="H2" s="52"/>
      <c r="I2" s="55"/>
      <c r="J2" s="52"/>
    </row>
    <row r="3" spans="1:10" ht="15.75">
      <c r="A3" s="35" t="s">
        <v>15</v>
      </c>
      <c r="B3" s="25">
        <v>6</v>
      </c>
      <c r="C3" s="25">
        <v>6</v>
      </c>
      <c r="D3" s="25">
        <v>6</v>
      </c>
      <c r="E3" s="25">
        <v>6</v>
      </c>
      <c r="F3" s="25">
        <v>6</v>
      </c>
      <c r="G3" s="25">
        <v>6</v>
      </c>
      <c r="H3" s="25">
        <f t="shared" ref="H3:H22" si="0">SUM(B3:G3)</f>
        <v>36</v>
      </c>
      <c r="I3" s="25"/>
      <c r="J3" s="26">
        <v>1</v>
      </c>
    </row>
    <row r="4" spans="1:10" ht="15.75">
      <c r="A4" s="35" t="s">
        <v>14</v>
      </c>
      <c r="B4" s="25">
        <v>6</v>
      </c>
      <c r="C4" s="25">
        <v>6</v>
      </c>
      <c r="D4" s="25">
        <v>6</v>
      </c>
      <c r="E4" s="25">
        <v>6</v>
      </c>
      <c r="F4" s="25">
        <v>5</v>
      </c>
      <c r="G4" s="25">
        <v>6</v>
      </c>
      <c r="H4" s="25">
        <f t="shared" si="0"/>
        <v>35</v>
      </c>
      <c r="I4" s="37">
        <v>0.30416666666666664</v>
      </c>
      <c r="J4" s="26">
        <v>2</v>
      </c>
    </row>
    <row r="5" spans="1:10" ht="15.75">
      <c r="A5" s="35" t="s">
        <v>24</v>
      </c>
      <c r="B5" s="25">
        <v>6</v>
      </c>
      <c r="C5" s="25">
        <v>6</v>
      </c>
      <c r="D5" s="25">
        <v>6</v>
      </c>
      <c r="E5" s="25">
        <v>6</v>
      </c>
      <c r="F5" s="25">
        <v>5</v>
      </c>
      <c r="G5" s="25">
        <v>6</v>
      </c>
      <c r="H5" s="25">
        <f t="shared" si="0"/>
        <v>35</v>
      </c>
      <c r="I5" s="37">
        <v>0.34652777777777777</v>
      </c>
      <c r="J5" s="26">
        <v>3</v>
      </c>
    </row>
    <row r="6" spans="1:10" ht="15.75">
      <c r="A6" s="35" t="s">
        <v>23</v>
      </c>
      <c r="B6" s="25">
        <v>6</v>
      </c>
      <c r="C6" s="25">
        <v>6</v>
      </c>
      <c r="D6" s="25">
        <v>6</v>
      </c>
      <c r="E6" s="25">
        <v>6</v>
      </c>
      <c r="F6" s="25">
        <v>6</v>
      </c>
      <c r="G6" s="25">
        <v>5</v>
      </c>
      <c r="H6" s="25">
        <f t="shared" si="0"/>
        <v>35</v>
      </c>
      <c r="I6" s="37">
        <v>0.44444444444444442</v>
      </c>
      <c r="J6" s="26">
        <v>4</v>
      </c>
    </row>
    <row r="7" spans="1:10" ht="15.75">
      <c r="A7" s="35" t="s">
        <v>16</v>
      </c>
      <c r="B7" s="25">
        <v>6</v>
      </c>
      <c r="C7" s="25">
        <v>6</v>
      </c>
      <c r="D7" s="25">
        <v>6</v>
      </c>
      <c r="E7" s="25">
        <v>4</v>
      </c>
      <c r="F7" s="25">
        <v>6</v>
      </c>
      <c r="G7" s="25">
        <v>6</v>
      </c>
      <c r="H7" s="25">
        <f t="shared" si="0"/>
        <v>34</v>
      </c>
      <c r="I7" s="25"/>
      <c r="J7" s="26">
        <v>5</v>
      </c>
    </row>
    <row r="8" spans="1:10" ht="15.75">
      <c r="A8" s="35">
        <v>332</v>
      </c>
      <c r="B8" s="25">
        <v>6</v>
      </c>
      <c r="C8" s="25">
        <v>5</v>
      </c>
      <c r="D8" s="25">
        <v>5</v>
      </c>
      <c r="E8" s="25">
        <v>5</v>
      </c>
      <c r="F8" s="25">
        <v>6</v>
      </c>
      <c r="G8" s="25">
        <v>6</v>
      </c>
      <c r="H8" s="25">
        <f t="shared" si="0"/>
        <v>33</v>
      </c>
      <c r="I8" s="25"/>
      <c r="J8" s="26">
        <v>6</v>
      </c>
    </row>
    <row r="9" spans="1:10" ht="15.75">
      <c r="A9" s="35">
        <v>305</v>
      </c>
      <c r="B9" s="25">
        <v>6</v>
      </c>
      <c r="C9" s="25">
        <v>5</v>
      </c>
      <c r="D9" s="25">
        <v>4</v>
      </c>
      <c r="E9" s="25">
        <v>6</v>
      </c>
      <c r="F9" s="25">
        <v>6</v>
      </c>
      <c r="G9" s="25">
        <v>5</v>
      </c>
      <c r="H9" s="25">
        <f t="shared" si="0"/>
        <v>32</v>
      </c>
      <c r="I9" s="37">
        <v>0.3756944444444445</v>
      </c>
      <c r="J9" s="26">
        <v>7</v>
      </c>
    </row>
    <row r="10" spans="1:10" ht="15.75">
      <c r="A10" s="35">
        <v>319</v>
      </c>
      <c r="B10" s="25">
        <v>4</v>
      </c>
      <c r="C10" s="25">
        <v>6</v>
      </c>
      <c r="D10" s="25">
        <v>5</v>
      </c>
      <c r="E10" s="25">
        <v>5</v>
      </c>
      <c r="F10" s="25">
        <v>6</v>
      </c>
      <c r="G10" s="25">
        <v>6</v>
      </c>
      <c r="H10" s="25">
        <f t="shared" si="0"/>
        <v>32</v>
      </c>
      <c r="I10" s="37">
        <v>0.53472222222222221</v>
      </c>
      <c r="J10" s="26">
        <v>8</v>
      </c>
    </row>
    <row r="11" spans="1:10" ht="15.75">
      <c r="A11" s="35">
        <v>129</v>
      </c>
      <c r="B11" s="25">
        <v>6</v>
      </c>
      <c r="C11" s="25">
        <v>5</v>
      </c>
      <c r="D11" s="25">
        <v>6</v>
      </c>
      <c r="E11" s="25">
        <v>3</v>
      </c>
      <c r="F11" s="25">
        <v>5</v>
      </c>
      <c r="G11" s="25">
        <v>6</v>
      </c>
      <c r="H11" s="25">
        <f t="shared" si="0"/>
        <v>31</v>
      </c>
      <c r="I11" s="25"/>
      <c r="J11" s="26">
        <v>9</v>
      </c>
    </row>
    <row r="12" spans="1:10" ht="15.75">
      <c r="A12" s="35" t="s">
        <v>19</v>
      </c>
      <c r="B12" s="25">
        <v>6</v>
      </c>
      <c r="C12" s="25">
        <v>6</v>
      </c>
      <c r="D12" s="25">
        <v>6</v>
      </c>
      <c r="E12" s="25">
        <v>4</v>
      </c>
      <c r="F12" s="25">
        <v>4</v>
      </c>
      <c r="G12" s="25">
        <v>4</v>
      </c>
      <c r="H12" s="25">
        <f t="shared" si="0"/>
        <v>30</v>
      </c>
      <c r="I12" s="25"/>
      <c r="J12" s="26">
        <v>10</v>
      </c>
    </row>
    <row r="13" spans="1:10" ht="15.75">
      <c r="A13" s="35">
        <v>26</v>
      </c>
      <c r="B13" s="25">
        <v>6</v>
      </c>
      <c r="C13" s="25">
        <v>5</v>
      </c>
      <c r="D13" s="25">
        <v>5</v>
      </c>
      <c r="E13" s="25">
        <v>5</v>
      </c>
      <c r="F13" s="25">
        <v>3</v>
      </c>
      <c r="G13" s="25">
        <v>5</v>
      </c>
      <c r="H13" s="25">
        <f t="shared" si="0"/>
        <v>29</v>
      </c>
      <c r="I13" s="25"/>
      <c r="J13" s="26">
        <v>11</v>
      </c>
    </row>
    <row r="14" spans="1:10" ht="15.75">
      <c r="A14" s="35" t="s">
        <v>21</v>
      </c>
      <c r="B14" s="25">
        <v>6</v>
      </c>
      <c r="C14" s="25">
        <v>6</v>
      </c>
      <c r="D14" s="25">
        <v>3</v>
      </c>
      <c r="E14" s="25">
        <v>6</v>
      </c>
      <c r="F14" s="25">
        <v>4</v>
      </c>
      <c r="G14" s="25">
        <v>3</v>
      </c>
      <c r="H14" s="25">
        <f t="shared" si="0"/>
        <v>28</v>
      </c>
      <c r="I14" s="37">
        <v>0.39861111111111108</v>
      </c>
      <c r="J14" s="26">
        <v>12</v>
      </c>
    </row>
    <row r="15" spans="1:10" ht="15.75">
      <c r="A15" s="35" t="s">
        <v>18</v>
      </c>
      <c r="B15" s="25">
        <v>5</v>
      </c>
      <c r="C15" s="25">
        <v>6</v>
      </c>
      <c r="D15" s="25">
        <v>6</v>
      </c>
      <c r="E15" s="25">
        <v>5</v>
      </c>
      <c r="F15" s="25">
        <v>4</v>
      </c>
      <c r="G15" s="25">
        <v>2</v>
      </c>
      <c r="H15" s="25">
        <f t="shared" si="0"/>
        <v>28</v>
      </c>
      <c r="I15" s="37">
        <v>0.4368055555555555</v>
      </c>
      <c r="J15" s="26">
        <v>13</v>
      </c>
    </row>
    <row r="16" spans="1:10" ht="15.75">
      <c r="A16" s="35" t="s">
        <v>22</v>
      </c>
      <c r="B16" s="25">
        <v>6</v>
      </c>
      <c r="C16" s="25">
        <v>4</v>
      </c>
      <c r="D16" s="25">
        <v>6</v>
      </c>
      <c r="E16" s="25">
        <v>5</v>
      </c>
      <c r="F16" s="25">
        <v>3</v>
      </c>
      <c r="G16" s="25">
        <v>4</v>
      </c>
      <c r="H16" s="25">
        <f t="shared" si="0"/>
        <v>28</v>
      </c>
      <c r="I16" s="37">
        <v>0.47569444444444442</v>
      </c>
      <c r="J16" s="26">
        <v>14</v>
      </c>
    </row>
    <row r="17" spans="1:10" ht="15.75">
      <c r="A17" s="35">
        <v>312</v>
      </c>
      <c r="B17" s="25">
        <v>4</v>
      </c>
      <c r="C17" s="25">
        <v>5</v>
      </c>
      <c r="D17" s="25">
        <v>6</v>
      </c>
      <c r="E17" s="25">
        <v>4</v>
      </c>
      <c r="F17" s="25">
        <v>5</v>
      </c>
      <c r="G17" s="25">
        <v>4</v>
      </c>
      <c r="H17" s="25">
        <f t="shared" si="0"/>
        <v>28</v>
      </c>
      <c r="I17" s="37">
        <v>0.47638888888888892</v>
      </c>
      <c r="J17" s="26">
        <v>15</v>
      </c>
    </row>
    <row r="18" spans="1:10" ht="15.75">
      <c r="A18" s="35">
        <v>369</v>
      </c>
      <c r="B18" s="25">
        <v>4</v>
      </c>
      <c r="C18" s="25">
        <v>5</v>
      </c>
      <c r="D18" s="25">
        <v>5</v>
      </c>
      <c r="E18" s="25">
        <v>6</v>
      </c>
      <c r="F18" s="25">
        <v>5</v>
      </c>
      <c r="G18" s="25">
        <v>3</v>
      </c>
      <c r="H18" s="25">
        <f t="shared" si="0"/>
        <v>28</v>
      </c>
      <c r="I18" s="37">
        <v>0.49374999999999997</v>
      </c>
      <c r="J18" s="26">
        <v>16</v>
      </c>
    </row>
    <row r="19" spans="1:10" ht="15.75">
      <c r="A19" s="35">
        <v>374</v>
      </c>
      <c r="B19" s="25">
        <v>6</v>
      </c>
      <c r="C19" s="25">
        <v>6</v>
      </c>
      <c r="D19" s="25">
        <v>4</v>
      </c>
      <c r="E19" s="25">
        <v>6</v>
      </c>
      <c r="F19" s="25">
        <v>3</v>
      </c>
      <c r="G19" s="25">
        <v>2</v>
      </c>
      <c r="H19" s="25">
        <f t="shared" si="0"/>
        <v>27</v>
      </c>
      <c r="I19" s="37">
        <v>0.54791666666666672</v>
      </c>
      <c r="J19" s="26">
        <v>17</v>
      </c>
    </row>
    <row r="20" spans="1:10" ht="15.75">
      <c r="A20" s="35">
        <v>145</v>
      </c>
      <c r="B20" s="25">
        <v>4</v>
      </c>
      <c r="C20" s="25">
        <v>5</v>
      </c>
      <c r="D20" s="25">
        <v>6</v>
      </c>
      <c r="E20" s="25">
        <v>1</v>
      </c>
      <c r="F20" s="25">
        <v>5</v>
      </c>
      <c r="G20" s="25">
        <v>6</v>
      </c>
      <c r="H20" s="25">
        <f t="shared" si="0"/>
        <v>27</v>
      </c>
      <c r="I20" s="37">
        <v>0.5854166666666667</v>
      </c>
      <c r="J20" s="26">
        <v>18</v>
      </c>
    </row>
    <row r="21" spans="1:10" ht="15.75">
      <c r="A21" s="35" t="s">
        <v>17</v>
      </c>
      <c r="B21" s="25">
        <v>6</v>
      </c>
      <c r="C21" s="25">
        <v>6</v>
      </c>
      <c r="D21" s="25">
        <v>4</v>
      </c>
      <c r="E21" s="25">
        <v>6</v>
      </c>
      <c r="F21" s="25">
        <v>5</v>
      </c>
      <c r="G21" s="25">
        <v>0</v>
      </c>
      <c r="H21" s="25">
        <f t="shared" si="0"/>
        <v>27</v>
      </c>
      <c r="I21" s="37">
        <v>0.625</v>
      </c>
      <c r="J21" s="26">
        <v>19</v>
      </c>
    </row>
    <row r="22" spans="1:10" ht="15.75">
      <c r="A22" s="35">
        <v>72</v>
      </c>
      <c r="B22" s="25"/>
      <c r="C22" s="25"/>
      <c r="D22" s="25"/>
      <c r="E22" s="25"/>
      <c r="F22" s="25"/>
      <c r="G22" s="25"/>
      <c r="H22" s="25">
        <f t="shared" si="0"/>
        <v>0</v>
      </c>
      <c r="I22" s="25"/>
      <c r="J22" s="26">
        <v>20</v>
      </c>
    </row>
    <row r="23" spans="1:10">
      <c r="A23" s="36"/>
      <c r="B23" s="25"/>
      <c r="C23" s="25"/>
      <c r="D23" s="25"/>
      <c r="E23" s="25"/>
      <c r="F23" s="25"/>
      <c r="G23" s="25"/>
      <c r="H23" s="36"/>
      <c r="I23" s="36"/>
      <c r="J23" s="25"/>
    </row>
  </sheetData>
  <sortState ref="A3:I22">
    <sortCondition descending="1" ref="H3:H22"/>
    <sortCondition ref="I3:I22"/>
  </sortState>
  <mergeCells count="5">
    <mergeCell ref="A1:A2"/>
    <mergeCell ref="B1:G1"/>
    <mergeCell ref="H1:H2"/>
    <mergeCell ref="J1:J2"/>
    <mergeCell ref="I1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L6" sqref="L6"/>
    </sheetView>
  </sheetViews>
  <sheetFormatPr defaultRowHeight="15"/>
  <cols>
    <col min="1" max="1" width="22.5703125" customWidth="1"/>
    <col min="9" max="9" width="8.5703125" customWidth="1"/>
  </cols>
  <sheetData>
    <row r="1" spans="1:10">
      <c r="A1" s="52" t="s">
        <v>34</v>
      </c>
      <c r="B1" s="53" t="s">
        <v>70</v>
      </c>
      <c r="C1" s="53"/>
      <c r="D1" s="53"/>
      <c r="E1" s="53"/>
      <c r="F1" s="53"/>
      <c r="G1" s="53"/>
      <c r="H1" s="52" t="s">
        <v>71</v>
      </c>
      <c r="I1" s="54" t="s">
        <v>39</v>
      </c>
      <c r="J1" s="52" t="s">
        <v>41</v>
      </c>
    </row>
    <row r="2" spans="1:10">
      <c r="A2" s="52"/>
      <c r="B2" s="25">
        <v>1</v>
      </c>
      <c r="C2" s="25">
        <v>2</v>
      </c>
      <c r="D2" s="25">
        <v>3</v>
      </c>
      <c r="E2" s="25">
        <v>4</v>
      </c>
      <c r="F2" s="25">
        <v>5</v>
      </c>
      <c r="G2" s="25">
        <v>6</v>
      </c>
      <c r="H2" s="52"/>
      <c r="I2" s="55"/>
      <c r="J2" s="52"/>
    </row>
    <row r="3" spans="1:10" ht="15.75">
      <c r="A3" s="35" t="s">
        <v>14</v>
      </c>
      <c r="B3" s="25">
        <v>18</v>
      </c>
      <c r="C3" s="25">
        <v>18</v>
      </c>
      <c r="D3" s="25">
        <v>18</v>
      </c>
      <c r="E3" s="25">
        <v>18</v>
      </c>
      <c r="F3" s="25">
        <v>18</v>
      </c>
      <c r="G3" s="25">
        <v>18</v>
      </c>
      <c r="H3" s="25">
        <f t="shared" ref="H3:H22" si="0">SUM(B3:G3)</f>
        <v>108</v>
      </c>
      <c r="I3" s="39"/>
      <c r="J3" s="26">
        <v>1</v>
      </c>
    </row>
    <row r="4" spans="1:10" ht="15.75">
      <c r="A4" s="35" t="s">
        <v>24</v>
      </c>
      <c r="B4" s="25">
        <v>17</v>
      </c>
      <c r="C4" s="25">
        <v>18</v>
      </c>
      <c r="D4" s="25">
        <v>18</v>
      </c>
      <c r="E4" s="25">
        <v>18</v>
      </c>
      <c r="F4" s="25">
        <v>16</v>
      </c>
      <c r="G4" s="25">
        <v>18</v>
      </c>
      <c r="H4" s="25">
        <f t="shared" si="0"/>
        <v>105</v>
      </c>
      <c r="I4" s="39"/>
      <c r="J4" s="26">
        <v>2</v>
      </c>
    </row>
    <row r="5" spans="1:10" ht="15.75">
      <c r="A5" s="35" t="s">
        <v>18</v>
      </c>
      <c r="B5" s="25">
        <v>18</v>
      </c>
      <c r="C5" s="25">
        <v>18</v>
      </c>
      <c r="D5" s="25">
        <v>13</v>
      </c>
      <c r="E5" s="25">
        <v>17</v>
      </c>
      <c r="F5" s="25">
        <v>18</v>
      </c>
      <c r="G5" s="25">
        <v>18</v>
      </c>
      <c r="H5" s="25">
        <f t="shared" si="0"/>
        <v>102</v>
      </c>
      <c r="I5" s="39"/>
      <c r="J5" s="26">
        <v>3</v>
      </c>
    </row>
    <row r="6" spans="1:10" ht="15.75">
      <c r="A6" s="35" t="s">
        <v>21</v>
      </c>
      <c r="B6" s="25">
        <v>18</v>
      </c>
      <c r="C6" s="25">
        <v>17</v>
      </c>
      <c r="D6" s="25">
        <v>18</v>
      </c>
      <c r="E6" s="25">
        <v>18</v>
      </c>
      <c r="F6" s="25">
        <v>16</v>
      </c>
      <c r="G6" s="25">
        <v>14</v>
      </c>
      <c r="H6" s="25">
        <f t="shared" si="0"/>
        <v>101</v>
      </c>
      <c r="I6" s="39" t="s">
        <v>72</v>
      </c>
      <c r="J6" s="26">
        <v>5</v>
      </c>
    </row>
    <row r="7" spans="1:10" ht="15.75">
      <c r="A7" s="35">
        <v>312</v>
      </c>
      <c r="B7" s="25">
        <v>18</v>
      </c>
      <c r="C7" s="25">
        <v>18</v>
      </c>
      <c r="D7" s="25">
        <v>18</v>
      </c>
      <c r="E7" s="25">
        <v>18</v>
      </c>
      <c r="F7" s="25">
        <v>15</v>
      </c>
      <c r="G7" s="25">
        <v>14</v>
      </c>
      <c r="H7" s="25">
        <f t="shared" si="0"/>
        <v>101</v>
      </c>
      <c r="I7" s="39" t="s">
        <v>73</v>
      </c>
      <c r="J7" s="26">
        <v>4</v>
      </c>
    </row>
    <row r="8" spans="1:10" ht="15.75">
      <c r="A8" s="35">
        <v>26</v>
      </c>
      <c r="B8" s="25">
        <v>17</v>
      </c>
      <c r="C8" s="25">
        <v>17</v>
      </c>
      <c r="D8" s="25">
        <v>17</v>
      </c>
      <c r="E8" s="25">
        <v>18</v>
      </c>
      <c r="F8" s="25">
        <v>15</v>
      </c>
      <c r="G8" s="25">
        <v>16</v>
      </c>
      <c r="H8" s="25">
        <f t="shared" si="0"/>
        <v>100</v>
      </c>
      <c r="I8" s="39"/>
      <c r="J8" s="26">
        <v>6</v>
      </c>
    </row>
    <row r="9" spans="1:10" ht="15.75">
      <c r="A9" s="35">
        <v>332</v>
      </c>
      <c r="B9" s="25">
        <v>15</v>
      </c>
      <c r="C9" s="25">
        <v>18</v>
      </c>
      <c r="D9" s="25">
        <v>17</v>
      </c>
      <c r="E9" s="25">
        <v>15</v>
      </c>
      <c r="F9" s="25">
        <v>17</v>
      </c>
      <c r="G9" s="25">
        <v>17</v>
      </c>
      <c r="H9" s="25">
        <f t="shared" si="0"/>
        <v>99</v>
      </c>
      <c r="I9" s="39" t="s">
        <v>74</v>
      </c>
      <c r="J9" s="26">
        <v>7</v>
      </c>
    </row>
    <row r="10" spans="1:10" ht="15.75">
      <c r="A10" s="35">
        <v>374</v>
      </c>
      <c r="B10" s="25">
        <v>18</v>
      </c>
      <c r="C10" s="25">
        <v>15</v>
      </c>
      <c r="D10" s="25">
        <v>18</v>
      </c>
      <c r="E10" s="25">
        <v>16</v>
      </c>
      <c r="F10" s="25">
        <v>16</v>
      </c>
      <c r="G10" s="25">
        <v>16</v>
      </c>
      <c r="H10" s="25">
        <f t="shared" si="0"/>
        <v>99</v>
      </c>
      <c r="I10" s="39" t="s">
        <v>75</v>
      </c>
      <c r="J10" s="26">
        <v>8</v>
      </c>
    </row>
    <row r="11" spans="1:10" ht="15.75">
      <c r="A11" s="35" t="s">
        <v>15</v>
      </c>
      <c r="B11" s="25">
        <v>17</v>
      </c>
      <c r="C11" s="25">
        <v>18</v>
      </c>
      <c r="D11" s="25">
        <v>16</v>
      </c>
      <c r="E11" s="25">
        <v>18</v>
      </c>
      <c r="F11" s="25">
        <v>15</v>
      </c>
      <c r="G11" s="25">
        <v>11</v>
      </c>
      <c r="H11" s="25">
        <f t="shared" si="0"/>
        <v>95</v>
      </c>
      <c r="I11" s="39" t="s">
        <v>76</v>
      </c>
      <c r="J11" s="26">
        <v>11</v>
      </c>
    </row>
    <row r="12" spans="1:10" ht="15.75">
      <c r="A12" s="35" t="s">
        <v>23</v>
      </c>
      <c r="B12" s="25">
        <v>18</v>
      </c>
      <c r="C12" s="25">
        <v>7</v>
      </c>
      <c r="D12" s="25">
        <v>18</v>
      </c>
      <c r="E12" s="25">
        <v>18</v>
      </c>
      <c r="F12" s="25">
        <v>18</v>
      </c>
      <c r="G12" s="25">
        <v>16</v>
      </c>
      <c r="H12" s="25">
        <f t="shared" si="0"/>
        <v>95</v>
      </c>
      <c r="I12" s="39" t="s">
        <v>77</v>
      </c>
      <c r="J12" s="26">
        <v>9</v>
      </c>
    </row>
    <row r="13" spans="1:10" ht="15.75">
      <c r="A13" s="35">
        <v>305</v>
      </c>
      <c r="B13" s="25">
        <v>17</v>
      </c>
      <c r="C13" s="25">
        <v>17</v>
      </c>
      <c r="D13" s="25">
        <v>16</v>
      </c>
      <c r="E13" s="25">
        <v>18</v>
      </c>
      <c r="F13" s="25">
        <v>9</v>
      </c>
      <c r="G13" s="25">
        <v>18</v>
      </c>
      <c r="H13" s="25">
        <f t="shared" si="0"/>
        <v>95</v>
      </c>
      <c r="I13" s="39" t="s">
        <v>78</v>
      </c>
      <c r="J13" s="26">
        <v>10</v>
      </c>
    </row>
    <row r="14" spans="1:10" ht="15.75">
      <c r="A14" s="35">
        <v>319</v>
      </c>
      <c r="B14" s="25">
        <v>15</v>
      </c>
      <c r="C14" s="25">
        <v>15</v>
      </c>
      <c r="D14" s="25">
        <v>17</v>
      </c>
      <c r="E14" s="25">
        <v>18</v>
      </c>
      <c r="F14" s="25">
        <v>16</v>
      </c>
      <c r="G14" s="25">
        <v>12</v>
      </c>
      <c r="H14" s="25">
        <f t="shared" si="0"/>
        <v>93</v>
      </c>
      <c r="I14" s="39" t="s">
        <v>79</v>
      </c>
      <c r="J14" s="26">
        <v>14</v>
      </c>
    </row>
    <row r="15" spans="1:10" ht="15.75">
      <c r="A15" s="35" t="s">
        <v>19</v>
      </c>
      <c r="B15" s="25">
        <v>18</v>
      </c>
      <c r="C15" s="25">
        <v>18</v>
      </c>
      <c r="D15" s="25">
        <v>18</v>
      </c>
      <c r="E15" s="25">
        <v>11</v>
      </c>
      <c r="F15" s="25">
        <v>13</v>
      </c>
      <c r="G15" s="25">
        <v>15</v>
      </c>
      <c r="H15" s="25">
        <f t="shared" si="0"/>
        <v>93</v>
      </c>
      <c r="I15" s="39" t="s">
        <v>80</v>
      </c>
      <c r="J15" s="26">
        <v>13</v>
      </c>
    </row>
    <row r="16" spans="1:10" ht="15.75">
      <c r="A16" s="35">
        <v>145</v>
      </c>
      <c r="B16" s="25">
        <v>18</v>
      </c>
      <c r="C16" s="25">
        <v>18</v>
      </c>
      <c r="D16" s="25">
        <v>18</v>
      </c>
      <c r="E16" s="25">
        <v>11</v>
      </c>
      <c r="F16" s="25">
        <v>16</v>
      </c>
      <c r="G16" s="25">
        <v>12</v>
      </c>
      <c r="H16" s="25">
        <f t="shared" si="0"/>
        <v>93</v>
      </c>
      <c r="I16" s="39" t="s">
        <v>81</v>
      </c>
      <c r="J16" s="26">
        <v>12</v>
      </c>
    </row>
    <row r="17" spans="1:10" ht="15.75">
      <c r="A17" s="35">
        <v>369</v>
      </c>
      <c r="B17" s="25">
        <v>17</v>
      </c>
      <c r="C17" s="25">
        <v>16</v>
      </c>
      <c r="D17" s="25">
        <v>13</v>
      </c>
      <c r="E17" s="25">
        <v>12</v>
      </c>
      <c r="F17" s="25">
        <v>17</v>
      </c>
      <c r="G17" s="25">
        <v>17</v>
      </c>
      <c r="H17" s="25">
        <f t="shared" si="0"/>
        <v>92</v>
      </c>
      <c r="I17" s="39"/>
      <c r="J17" s="26">
        <v>15</v>
      </c>
    </row>
    <row r="18" spans="1:10" ht="15.75">
      <c r="A18" s="35" t="s">
        <v>16</v>
      </c>
      <c r="B18" s="25">
        <v>18</v>
      </c>
      <c r="C18" s="25">
        <v>16</v>
      </c>
      <c r="D18" s="25">
        <v>17</v>
      </c>
      <c r="E18" s="25">
        <v>6</v>
      </c>
      <c r="F18" s="25">
        <v>16</v>
      </c>
      <c r="G18" s="25">
        <v>17</v>
      </c>
      <c r="H18" s="25">
        <f t="shared" si="0"/>
        <v>90</v>
      </c>
      <c r="I18" s="39"/>
      <c r="J18" s="26">
        <v>16</v>
      </c>
    </row>
    <row r="19" spans="1:10" ht="15.75">
      <c r="A19" s="35" t="s">
        <v>22</v>
      </c>
      <c r="B19" s="25">
        <v>18</v>
      </c>
      <c r="C19" s="25">
        <v>18</v>
      </c>
      <c r="D19" s="25">
        <v>9</v>
      </c>
      <c r="E19" s="25">
        <v>18</v>
      </c>
      <c r="F19" s="25">
        <v>8</v>
      </c>
      <c r="G19" s="25">
        <v>17</v>
      </c>
      <c r="H19" s="25">
        <f t="shared" si="0"/>
        <v>88</v>
      </c>
      <c r="I19" s="39"/>
      <c r="J19" s="26">
        <v>17</v>
      </c>
    </row>
    <row r="20" spans="1:10" ht="15.75">
      <c r="A20" s="35">
        <v>129</v>
      </c>
      <c r="B20" s="25">
        <v>14</v>
      </c>
      <c r="C20" s="25">
        <v>16</v>
      </c>
      <c r="D20" s="25">
        <v>18</v>
      </c>
      <c r="E20" s="25">
        <v>11</v>
      </c>
      <c r="F20" s="25">
        <v>16</v>
      </c>
      <c r="G20" s="25">
        <v>12</v>
      </c>
      <c r="H20" s="25">
        <f t="shared" si="0"/>
        <v>87</v>
      </c>
      <c r="I20" s="39"/>
      <c r="J20" s="26">
        <v>18</v>
      </c>
    </row>
    <row r="21" spans="1:10" ht="15.75">
      <c r="A21" s="35">
        <v>72</v>
      </c>
      <c r="B21" s="25">
        <v>16</v>
      </c>
      <c r="C21" s="25">
        <v>17</v>
      </c>
      <c r="D21" s="25">
        <v>17</v>
      </c>
      <c r="E21" s="25">
        <v>14</v>
      </c>
      <c r="F21" s="25">
        <v>18</v>
      </c>
      <c r="G21" s="25">
        <v>0</v>
      </c>
      <c r="H21" s="25">
        <f t="shared" si="0"/>
        <v>82</v>
      </c>
      <c r="I21" s="39"/>
      <c r="J21" s="26">
        <v>19</v>
      </c>
    </row>
    <row r="22" spans="1:10" ht="15.75">
      <c r="A22" s="35" t="s">
        <v>17</v>
      </c>
      <c r="B22" s="25">
        <v>18</v>
      </c>
      <c r="C22" s="25">
        <v>15</v>
      </c>
      <c r="D22" s="25">
        <v>14</v>
      </c>
      <c r="E22" s="25">
        <v>17</v>
      </c>
      <c r="F22" s="25">
        <v>17</v>
      </c>
      <c r="G22" s="25">
        <v>0</v>
      </c>
      <c r="H22" s="25">
        <f t="shared" si="0"/>
        <v>81</v>
      </c>
      <c r="I22" s="39"/>
      <c r="J22" s="26">
        <v>20</v>
      </c>
    </row>
  </sheetData>
  <sortState ref="A3:I22">
    <sortCondition descending="1" ref="H3:H22"/>
  </sortState>
  <mergeCells count="5">
    <mergeCell ref="A1:A2"/>
    <mergeCell ref="B1:G1"/>
    <mergeCell ref="H1:H2"/>
    <mergeCell ref="I1:I2"/>
    <mergeCell ref="J1:J2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7" sqref="J7"/>
    </sheetView>
  </sheetViews>
  <sheetFormatPr defaultRowHeight="15"/>
  <cols>
    <col min="1" max="1" width="21.7109375" customWidth="1"/>
    <col min="2" max="2" width="10.5703125" customWidth="1"/>
    <col min="4" max="4" width="12.7109375" customWidth="1"/>
    <col min="5" max="5" width="10.140625" customWidth="1"/>
    <col min="6" max="6" width="10.85546875" customWidth="1"/>
    <col min="8" max="8" width="7.7109375" customWidth="1"/>
  </cols>
  <sheetData>
    <row r="1" spans="1:8">
      <c r="A1" s="52" t="s">
        <v>34</v>
      </c>
      <c r="B1" s="52" t="s">
        <v>64</v>
      </c>
      <c r="C1" s="52" t="s">
        <v>65</v>
      </c>
      <c r="D1" s="56" t="s">
        <v>66</v>
      </c>
      <c r="E1" s="56" t="s">
        <v>67</v>
      </c>
      <c r="F1" s="56" t="s">
        <v>68</v>
      </c>
      <c r="G1" s="56" t="s">
        <v>69</v>
      </c>
      <c r="H1" s="57" t="s">
        <v>41</v>
      </c>
    </row>
    <row r="2" spans="1:8">
      <c r="A2" s="52"/>
      <c r="B2" s="52"/>
      <c r="C2" s="52"/>
      <c r="D2" s="56"/>
      <c r="E2" s="56"/>
      <c r="F2" s="56"/>
      <c r="G2" s="56"/>
      <c r="H2" s="57"/>
    </row>
    <row r="3" spans="1:8" ht="15.75">
      <c r="A3" s="35" t="s">
        <v>14</v>
      </c>
      <c r="B3" s="59">
        <v>5</v>
      </c>
      <c r="C3" s="25">
        <v>1</v>
      </c>
      <c r="D3" s="25">
        <v>1</v>
      </c>
      <c r="E3" s="25">
        <v>2</v>
      </c>
      <c r="F3" s="25">
        <v>1</v>
      </c>
      <c r="G3" s="25">
        <f t="shared" ref="G3:G22" si="0">SUM(B3:F3)</f>
        <v>10</v>
      </c>
      <c r="H3" s="38">
        <v>1</v>
      </c>
    </row>
    <row r="4" spans="1:8" ht="15.75">
      <c r="A4" s="35" t="s">
        <v>24</v>
      </c>
      <c r="B4" s="59">
        <v>2</v>
      </c>
      <c r="C4" s="25">
        <v>3</v>
      </c>
      <c r="D4" s="25">
        <v>9</v>
      </c>
      <c r="E4" s="25">
        <v>3</v>
      </c>
      <c r="F4" s="25">
        <v>2</v>
      </c>
      <c r="G4" s="25">
        <f t="shared" si="0"/>
        <v>19</v>
      </c>
      <c r="H4" s="25">
        <v>2</v>
      </c>
    </row>
    <row r="5" spans="1:8" ht="15.75">
      <c r="A5" s="35">
        <v>332</v>
      </c>
      <c r="B5" s="59">
        <v>3</v>
      </c>
      <c r="C5" s="25">
        <v>2</v>
      </c>
      <c r="D5" s="25">
        <v>4</v>
      </c>
      <c r="E5" s="25">
        <v>6</v>
      </c>
      <c r="F5" s="25">
        <v>7</v>
      </c>
      <c r="G5" s="25">
        <f t="shared" si="0"/>
        <v>22</v>
      </c>
      <c r="H5" s="25">
        <v>3</v>
      </c>
    </row>
    <row r="6" spans="1:8" ht="15.75">
      <c r="A6" s="35" t="s">
        <v>15</v>
      </c>
      <c r="B6" s="59">
        <v>7</v>
      </c>
      <c r="C6" s="25">
        <v>4</v>
      </c>
      <c r="D6" s="25">
        <v>3</v>
      </c>
      <c r="E6" s="25">
        <v>1</v>
      </c>
      <c r="F6" s="25">
        <v>11</v>
      </c>
      <c r="G6" s="25">
        <f t="shared" si="0"/>
        <v>26</v>
      </c>
      <c r="H6" s="38">
        <v>4</v>
      </c>
    </row>
    <row r="7" spans="1:8" ht="15.75">
      <c r="A7" s="35">
        <v>312</v>
      </c>
      <c r="B7" s="59">
        <v>4</v>
      </c>
      <c r="C7" s="25">
        <v>6</v>
      </c>
      <c r="D7" s="25">
        <v>2</v>
      </c>
      <c r="E7" s="25">
        <v>15</v>
      </c>
      <c r="F7" s="25">
        <v>4</v>
      </c>
      <c r="G7" s="25">
        <f t="shared" si="0"/>
        <v>31</v>
      </c>
      <c r="H7" s="25">
        <v>5</v>
      </c>
    </row>
    <row r="8" spans="1:8" ht="15.75">
      <c r="A8" s="35">
        <v>305</v>
      </c>
      <c r="B8" s="59">
        <v>6</v>
      </c>
      <c r="C8" s="25">
        <v>5</v>
      </c>
      <c r="D8" s="25">
        <v>5</v>
      </c>
      <c r="E8" s="25">
        <v>7</v>
      </c>
      <c r="F8" s="25">
        <v>10</v>
      </c>
      <c r="G8" s="25">
        <f t="shared" si="0"/>
        <v>33</v>
      </c>
      <c r="H8" s="25">
        <v>6</v>
      </c>
    </row>
    <row r="9" spans="1:8" ht="15.75">
      <c r="A9" s="35" t="s">
        <v>23</v>
      </c>
      <c r="B9" s="59">
        <v>1</v>
      </c>
      <c r="C9" s="25">
        <v>7</v>
      </c>
      <c r="D9" s="25">
        <v>13</v>
      </c>
      <c r="E9" s="25">
        <v>4</v>
      </c>
      <c r="F9" s="25">
        <v>9</v>
      </c>
      <c r="G9" s="25">
        <f t="shared" si="0"/>
        <v>34</v>
      </c>
      <c r="H9" s="38">
        <v>7</v>
      </c>
    </row>
    <row r="10" spans="1:8" ht="15.75">
      <c r="A10" s="35">
        <v>374</v>
      </c>
      <c r="B10" s="59">
        <v>8</v>
      </c>
      <c r="C10" s="25">
        <v>8</v>
      </c>
      <c r="D10" s="25">
        <v>7</v>
      </c>
      <c r="E10" s="25">
        <v>17</v>
      </c>
      <c r="F10" s="25">
        <v>8</v>
      </c>
      <c r="G10" s="25">
        <f t="shared" si="0"/>
        <v>48</v>
      </c>
      <c r="H10" s="25">
        <v>8</v>
      </c>
    </row>
    <row r="11" spans="1:8" ht="15.75">
      <c r="A11" s="35" t="s">
        <v>18</v>
      </c>
      <c r="B11" s="59">
        <v>12</v>
      </c>
      <c r="C11" s="25">
        <v>9</v>
      </c>
      <c r="D11" s="25">
        <v>12</v>
      </c>
      <c r="E11" s="25">
        <v>13</v>
      </c>
      <c r="F11" s="25">
        <v>3</v>
      </c>
      <c r="G11" s="25">
        <f t="shared" si="0"/>
        <v>49</v>
      </c>
      <c r="H11" s="25">
        <v>9</v>
      </c>
    </row>
    <row r="12" spans="1:8" ht="15.75">
      <c r="A12" s="35">
        <v>26</v>
      </c>
      <c r="B12" s="59">
        <v>9</v>
      </c>
      <c r="C12" s="25">
        <v>15</v>
      </c>
      <c r="D12" s="25">
        <v>11</v>
      </c>
      <c r="E12" s="25">
        <v>11</v>
      </c>
      <c r="F12" s="25">
        <v>6</v>
      </c>
      <c r="G12" s="25">
        <f t="shared" si="0"/>
        <v>52</v>
      </c>
      <c r="H12" s="38">
        <v>10</v>
      </c>
    </row>
    <row r="13" spans="1:8" ht="15.75">
      <c r="A13" s="35" t="s">
        <v>21</v>
      </c>
      <c r="B13" s="59">
        <v>10</v>
      </c>
      <c r="C13" s="25">
        <v>11</v>
      </c>
      <c r="D13" s="25">
        <v>18</v>
      </c>
      <c r="E13" s="25">
        <v>12</v>
      </c>
      <c r="F13" s="25">
        <v>5</v>
      </c>
      <c r="G13" s="25">
        <f t="shared" si="0"/>
        <v>56</v>
      </c>
      <c r="H13" s="25">
        <v>11</v>
      </c>
    </row>
    <row r="14" spans="1:8" ht="15.75">
      <c r="A14" s="35" t="s">
        <v>16</v>
      </c>
      <c r="B14" s="59">
        <v>15</v>
      </c>
      <c r="C14" s="25">
        <v>15</v>
      </c>
      <c r="D14" s="25">
        <v>6</v>
      </c>
      <c r="E14" s="25">
        <v>5</v>
      </c>
      <c r="F14" s="25">
        <v>16</v>
      </c>
      <c r="G14" s="25">
        <f t="shared" si="0"/>
        <v>57</v>
      </c>
      <c r="H14" s="25">
        <v>12</v>
      </c>
    </row>
    <row r="15" spans="1:8" ht="15.75">
      <c r="A15" s="35">
        <v>129</v>
      </c>
      <c r="B15" s="59">
        <v>14</v>
      </c>
      <c r="C15" s="25">
        <v>10</v>
      </c>
      <c r="D15" s="25">
        <v>8</v>
      </c>
      <c r="E15" s="25">
        <v>9</v>
      </c>
      <c r="F15" s="25">
        <v>18</v>
      </c>
      <c r="G15" s="25">
        <f t="shared" si="0"/>
        <v>59</v>
      </c>
      <c r="H15" s="38">
        <v>13</v>
      </c>
    </row>
    <row r="16" spans="1:8" ht="15.75">
      <c r="A16" s="35" t="s">
        <v>19</v>
      </c>
      <c r="B16" s="59">
        <v>11</v>
      </c>
      <c r="C16" s="25">
        <v>17</v>
      </c>
      <c r="D16" s="25">
        <v>15</v>
      </c>
      <c r="E16" s="25">
        <v>10</v>
      </c>
      <c r="F16" s="25">
        <v>13</v>
      </c>
      <c r="G16" s="25">
        <f t="shared" si="0"/>
        <v>66</v>
      </c>
      <c r="H16" s="25">
        <v>14</v>
      </c>
    </row>
    <row r="17" spans="1:10" ht="15.75">
      <c r="A17" s="35" t="s">
        <v>22</v>
      </c>
      <c r="B17" s="59">
        <v>13</v>
      </c>
      <c r="C17" s="25">
        <v>12</v>
      </c>
      <c r="D17" s="25">
        <v>10</v>
      </c>
      <c r="E17" s="25">
        <v>14</v>
      </c>
      <c r="F17" s="25">
        <v>17</v>
      </c>
      <c r="G17" s="25">
        <f t="shared" si="0"/>
        <v>66</v>
      </c>
      <c r="H17" s="25">
        <v>15</v>
      </c>
    </row>
    <row r="18" spans="1:10" ht="15.75">
      <c r="A18" s="35">
        <v>319</v>
      </c>
      <c r="B18" s="59">
        <v>16</v>
      </c>
      <c r="C18" s="25">
        <v>16</v>
      </c>
      <c r="D18" s="25">
        <v>16</v>
      </c>
      <c r="E18" s="25">
        <v>8</v>
      </c>
      <c r="F18" s="25">
        <v>14</v>
      </c>
      <c r="G18" s="25">
        <f t="shared" si="0"/>
        <v>70</v>
      </c>
      <c r="H18" s="38">
        <v>16</v>
      </c>
    </row>
    <row r="19" spans="1:10" ht="15.75">
      <c r="A19" s="35">
        <v>145</v>
      </c>
      <c r="B19" s="59">
        <v>18</v>
      </c>
      <c r="C19" s="25">
        <v>13</v>
      </c>
      <c r="D19" s="25">
        <v>17</v>
      </c>
      <c r="E19" s="25">
        <v>18</v>
      </c>
      <c r="F19" s="25">
        <v>12</v>
      </c>
      <c r="G19" s="25">
        <f t="shared" si="0"/>
        <v>78</v>
      </c>
      <c r="H19" s="25">
        <v>17</v>
      </c>
    </row>
    <row r="20" spans="1:10" ht="15.75">
      <c r="A20" s="35">
        <v>369</v>
      </c>
      <c r="B20" s="59">
        <v>19</v>
      </c>
      <c r="C20" s="25">
        <v>18</v>
      </c>
      <c r="D20" s="25">
        <v>14</v>
      </c>
      <c r="E20" s="25">
        <v>16</v>
      </c>
      <c r="F20" s="25">
        <v>15</v>
      </c>
      <c r="G20" s="25">
        <f t="shared" si="0"/>
        <v>82</v>
      </c>
      <c r="H20" s="25">
        <v>18</v>
      </c>
    </row>
    <row r="21" spans="1:10" ht="15.75">
      <c r="A21" s="35" t="s">
        <v>17</v>
      </c>
      <c r="B21" s="59">
        <v>17</v>
      </c>
      <c r="C21" s="25">
        <v>19</v>
      </c>
      <c r="D21" s="25">
        <v>19</v>
      </c>
      <c r="E21" s="25">
        <v>19</v>
      </c>
      <c r="F21" s="25">
        <v>20</v>
      </c>
      <c r="G21" s="25">
        <f t="shared" si="0"/>
        <v>94</v>
      </c>
      <c r="H21" s="38">
        <v>19</v>
      </c>
    </row>
    <row r="22" spans="1:10" ht="15.75">
      <c r="A22" s="35">
        <v>72</v>
      </c>
      <c r="B22" s="59">
        <v>20</v>
      </c>
      <c r="C22" s="25">
        <v>20</v>
      </c>
      <c r="D22" s="25">
        <v>20</v>
      </c>
      <c r="E22" s="25">
        <v>20</v>
      </c>
      <c r="F22" s="25">
        <v>19</v>
      </c>
      <c r="G22" s="25">
        <f t="shared" si="0"/>
        <v>99</v>
      </c>
      <c r="H22" s="25">
        <v>20</v>
      </c>
      <c r="J22" s="34"/>
    </row>
    <row r="23" spans="1:10">
      <c r="A23" s="36"/>
      <c r="B23" s="36"/>
      <c r="C23" s="36"/>
      <c r="D23" s="40"/>
      <c r="E23" s="40"/>
      <c r="F23" s="40"/>
      <c r="G23" s="40"/>
      <c r="H23" s="25"/>
    </row>
  </sheetData>
  <sortState ref="A3:G23">
    <sortCondition ref="G3:G23"/>
  </sortState>
  <mergeCells count="8">
    <mergeCell ref="G1:G2"/>
    <mergeCell ref="H1:H2"/>
    <mergeCell ref="A1:A2"/>
    <mergeCell ref="B1:B2"/>
    <mergeCell ref="C1:C2"/>
    <mergeCell ref="E1:E2"/>
    <mergeCell ref="D1:D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Турполоса</vt:lpstr>
      <vt:lpstr>Эскарп</vt:lpstr>
      <vt:lpstr>Полоса препятствий</vt:lpstr>
      <vt:lpstr>Лабиринт зал</vt:lpstr>
      <vt:lpstr>Лабиринт улица</vt:lpstr>
      <vt:lpstr>Комплекс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hgg</dc:creator>
  <cp:lastModifiedBy>Новиков</cp:lastModifiedBy>
  <cp:lastPrinted>2013-10-21T06:33:11Z</cp:lastPrinted>
  <dcterms:created xsi:type="dcterms:W3CDTF">2013-10-20T03:00:27Z</dcterms:created>
  <dcterms:modified xsi:type="dcterms:W3CDTF">2013-10-21T06:36:57Z</dcterms:modified>
</cp:coreProperties>
</file>