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сводный" sheetId="1" r:id="rId1"/>
    <sheet name="тпт" sheetId="2" r:id="rId2"/>
    <sheet name="полоса" sheetId="3" r:id="rId3"/>
    <sheet name="узлы" sheetId="4" r:id="rId4"/>
    <sheet name="лабиринт" sheetId="5" r:id="rId5"/>
    <sheet name="скалондром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<sst xmlns="http://schemas.openxmlformats.org/spreadsheetml/2006/main" count="372" uniqueCount="125">
  <si>
    <t>1 возрастная группа</t>
  </si>
  <si>
    <t>Сводно-итоговый протокол</t>
  </si>
  <si>
    <t>Лицей 384 Кировского района С-Пб</t>
  </si>
  <si>
    <t>№ п/п</t>
  </si>
  <si>
    <t>ОУ</t>
  </si>
  <si>
    <t>Район</t>
  </si>
  <si>
    <t>Время финиша</t>
  </si>
  <si>
    <t>Время старта</t>
  </si>
  <si>
    <t>"Туристкая полоса препятствий"</t>
  </si>
  <si>
    <t>"Полоса препятствий"</t>
  </si>
  <si>
    <t>"Ориентирование в лабиринте"</t>
  </si>
  <si>
    <t>"Узлы"</t>
  </si>
  <si>
    <t>командный результат</t>
  </si>
  <si>
    <t>Общее время на дистанции</t>
  </si>
  <si>
    <t>Место</t>
  </si>
  <si>
    <t>Главный судья соревнований _____________________/Клюйков С.Е./</t>
  </si>
  <si>
    <t xml:space="preserve">Главный секретарь соревнований ___________________/Каширин А.Ю./ </t>
  </si>
  <si>
    <t>Лицей 384</t>
  </si>
  <si>
    <t>Кировский</t>
  </si>
  <si>
    <t>Невский</t>
  </si>
  <si>
    <t>Фрунзенский</t>
  </si>
  <si>
    <t>Красногвардейский</t>
  </si>
  <si>
    <t>Петродворцовый</t>
  </si>
  <si>
    <t>Выборгский</t>
  </si>
  <si>
    <t xml:space="preserve">Сумма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</si>
  <si>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</si>
  <si>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</si>
  <si>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</si>
  <si>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</si>
  <si>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</si>
  <si>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</si>
  <si>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</si>
  <si>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</si>
  <si>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</si>
  <si>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</si>
  <si>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</si>
  <si>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</si>
  <si>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</si>
  <si>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</si>
  <si>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VI городские командные  соревнования "Туристское многоборье" в рамках городских комплексных соревнований «Школа безопасности»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</si>
  <si>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</si>
  <si>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</si>
  <si>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</si>
  <si>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</si>
  <si>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</si>
  <si>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 xml:space="preserve">бревно </t>
  </si>
  <si>
    <t>подъем</t>
  </si>
  <si>
    <t>траверс</t>
  </si>
  <si>
    <t>паралель</t>
  </si>
  <si>
    <t>спуск по наклонной</t>
  </si>
  <si>
    <t>бревно маятниом</t>
  </si>
  <si>
    <t>снятие</t>
  </si>
  <si>
    <t>Судья этапа _____________________/Каширин А.Ю./</t>
  </si>
  <si>
    <t>VI городские командные  соревнования "Туристское многоборье"                                                                                 в рамках городских комплексных соревнований «Школа безопасности»</t>
  </si>
  <si>
    <t>носилки</t>
  </si>
  <si>
    <t>гать</t>
  </si>
  <si>
    <t>вигвам</t>
  </si>
  <si>
    <t xml:space="preserve">знаки </t>
  </si>
  <si>
    <t>путанка</t>
  </si>
  <si>
    <t>узкий лаз</t>
  </si>
  <si>
    <t>топография следы</t>
  </si>
  <si>
    <t>Старший судья вида _____________________/Гичко В.М./</t>
  </si>
  <si>
    <t>Секретарь вида _____________________/Лапенков С.Ю./</t>
  </si>
  <si>
    <t>«восьмерка»</t>
  </si>
  <si>
    <t>встречный</t>
  </si>
  <si>
    <t>«проводник»*</t>
  </si>
  <si>
    <t>прямой*</t>
  </si>
  <si>
    <t>схватывающий («прусик»)</t>
  </si>
  <si>
    <t>«стремя»</t>
  </si>
  <si>
    <t>«штык»</t>
  </si>
  <si>
    <t>«серединный  проводник» («австрийский проводник»)</t>
  </si>
  <si>
    <t>«удавка»*</t>
  </si>
  <si>
    <t>«булинь» * («беседочный»)</t>
  </si>
  <si>
    <t>«двойной проводник» («заячьи  уши»)</t>
  </si>
  <si>
    <t>Время</t>
  </si>
  <si>
    <t>кол-во узлов</t>
  </si>
  <si>
    <t>время</t>
  </si>
  <si>
    <t>Старший судья вида _____________________/Козлов Д.Ю./</t>
  </si>
  <si>
    <t>Время на дистанции</t>
  </si>
  <si>
    <t>Участники</t>
  </si>
  <si>
    <t>Старший судья вида _____________________/Филиппов А.Е./</t>
  </si>
  <si>
    <t>VI городские командные  соревнования "Туристское многоборье"                                                                                                                                                                                                           в рамках городских комплексных соревнований «Школа безопасности»</t>
  </si>
  <si>
    <t>"Скалодром"</t>
  </si>
  <si>
    <t>штрафы на участнике</t>
  </si>
  <si>
    <t xml:space="preserve">VI городские командные  соревнования "Туристское многоборье"                                                                                                                                                                                                           в рамках городских комплексных соревнований «Школа безопасности»                                                                                                                                                                                     </t>
  </si>
  <si>
    <t>12 декабря 2010 года</t>
  </si>
  <si>
    <t>бабочка</t>
  </si>
  <si>
    <t>следы</t>
  </si>
  <si>
    <t>костер</t>
  </si>
  <si>
    <t>мышеловка</t>
  </si>
  <si>
    <t>"Полоса препятствий - следопыт "</t>
  </si>
  <si>
    <t>штрафы</t>
  </si>
  <si>
    <t>Городские командные  соревнования "Туристское многоборье" в рамках городских комплексных соревнований «Школа безопасности»</t>
  </si>
  <si>
    <t>Секретарь вида _____________________/Герасимов Е.В./</t>
  </si>
  <si>
    <t xml:space="preserve">Василиостровский </t>
  </si>
  <si>
    <t>в/к</t>
  </si>
  <si>
    <t>ДДЮТ</t>
  </si>
  <si>
    <t>КЮМ</t>
  </si>
  <si>
    <t>Адмиралтейский</t>
  </si>
  <si>
    <t>Центральный</t>
  </si>
  <si>
    <t>кв</t>
  </si>
  <si>
    <t>Центр ОБЖ</t>
  </si>
  <si>
    <t>Красносельский</t>
  </si>
  <si>
    <t>"Охта"/125/ 405</t>
  </si>
  <si>
    <t>129 ком.2</t>
  </si>
  <si>
    <t>129 ком.1</t>
  </si>
  <si>
    <t>313 ДДЮТ</t>
  </si>
  <si>
    <t>140 ком.1</t>
  </si>
  <si>
    <t>140 ком.2</t>
  </si>
  <si>
    <t>529 ком. 1</t>
  </si>
  <si>
    <t>Секретарь ______________________/Агеева Е.В./</t>
  </si>
  <si>
    <t>-</t>
  </si>
  <si>
    <t>спуск без восьмерки</t>
  </si>
  <si>
    <t>Старший судья вида _____________________/Копытин А.В./</t>
  </si>
  <si>
    <t>Секретарь вида _____________________/Семак А.О./</t>
  </si>
  <si>
    <t>8-10</t>
  </si>
  <si>
    <t>529 ком. 2</t>
  </si>
  <si>
    <t>6-7</t>
  </si>
  <si>
    <t>15</t>
  </si>
  <si>
    <t>16</t>
  </si>
  <si>
    <t>312 ДДЮТ</t>
  </si>
  <si>
    <t>Секретарь вида _____________________/Молочий К.Е./</t>
  </si>
  <si>
    <t xml:space="preserve">Василеостровский </t>
  </si>
  <si>
    <t>14 декабря 2010 года</t>
  </si>
  <si>
    <t>259 ком.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</si>
</sst>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8;&#1085;&#1080;&#1094;&#1072;\&#1058;&#1091;&#1088;&#1080;&#1079;&#1084;%201%20-%202010\&#1050;&#1086;&#1087;&#1080;&#1103;%20&#1090;&#1091;&#1088;&#1080;&#1079;&#1084;%20&#1089;&#1074;&#1086;&#1076;&#1085;&#1099;&#1081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этапа (2)"/>
      <sheetName val="Лист4"/>
      <sheetName val="раббочий"/>
      <sheetName val="сводный тпт"/>
      <sheetName val="перевод штрафов"/>
      <sheetName val="сводный лабиринт"/>
      <sheetName val="сводный полоса"/>
      <sheetName val="узлы"/>
      <sheetName val="Лист2"/>
      <sheetName val="Лист1"/>
      <sheetName val="Лист3"/>
      <sheetName val="протокол этапа"/>
      <sheetName val="сводный сводный "/>
      <sheetName val="скаландр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7">
      <selection activeCell="L17" sqref="L17"/>
    </sheetView>
  </sheetViews>
  <sheetFormatPr defaultColWidth="9.00390625" defaultRowHeight="12.75"/>
  <cols>
    <col min="1" max="1" width="3.625" style="12" customWidth="1"/>
    <col min="2" max="2" width="14.875" style="12" bestFit="1" customWidth="1"/>
    <col min="3" max="3" width="20.375" style="12" customWidth="1"/>
    <col min="4" max="5" width="9.125" style="12" hidden="1" customWidth="1"/>
    <col min="6" max="6" width="12.875" style="12" customWidth="1"/>
    <col min="7" max="7" width="13.875" style="12" customWidth="1"/>
    <col min="8" max="8" width="12.25390625" style="12" customWidth="1"/>
    <col min="9" max="9" width="9.125" style="12" customWidth="1"/>
    <col min="10" max="11" width="9.125" style="12" hidden="1" customWidth="1"/>
    <col min="12" max="12" width="7.375" style="12" customWidth="1"/>
    <col min="13" max="13" width="9.125" style="12" hidden="1" customWidth="1"/>
    <col min="14" max="14" width="7.25390625" style="12" customWidth="1"/>
    <col min="15" max="16384" width="9.125" style="12" customWidth="1"/>
  </cols>
  <sheetData>
    <row r="1" spans="1:14" ht="38.2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customHeight="1">
      <c r="A6" s="43" t="s">
        <v>123</v>
      </c>
      <c r="B6" s="43"/>
      <c r="C6" s="43"/>
      <c r="D6" s="43"/>
      <c r="E6" s="11"/>
      <c r="F6" s="11"/>
      <c r="G6" s="47" t="s">
        <v>2</v>
      </c>
      <c r="H6" s="47"/>
      <c r="I6" s="47"/>
      <c r="J6" s="47"/>
      <c r="K6" s="47"/>
      <c r="L6" s="47"/>
      <c r="M6" s="47"/>
      <c r="N6" s="47"/>
    </row>
    <row r="7" spans="1:14" ht="15.75">
      <c r="A7" s="44" t="s">
        <v>3</v>
      </c>
      <c r="B7" s="44" t="s">
        <v>4</v>
      </c>
      <c r="C7" s="45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8" t="s">
        <v>10</v>
      </c>
      <c r="I7" s="44" t="s">
        <v>11</v>
      </c>
      <c r="J7" s="15"/>
      <c r="K7" s="16"/>
      <c r="L7" s="45" t="s">
        <v>24</v>
      </c>
      <c r="M7" s="44" t="s">
        <v>13</v>
      </c>
      <c r="N7" s="48" t="s">
        <v>14</v>
      </c>
    </row>
    <row r="8" spans="1:14" ht="30.75" customHeight="1">
      <c r="A8" s="44"/>
      <c r="B8" s="44"/>
      <c r="C8" s="46"/>
      <c r="D8" s="44"/>
      <c r="E8" s="44"/>
      <c r="F8" s="44"/>
      <c r="G8" s="44"/>
      <c r="H8" s="48"/>
      <c r="I8" s="44"/>
      <c r="J8" s="17">
        <v>5</v>
      </c>
      <c r="K8" s="9">
        <v>6</v>
      </c>
      <c r="L8" s="46"/>
      <c r="M8" s="44"/>
      <c r="N8" s="48"/>
    </row>
    <row r="9" spans="1:14" ht="31.5" customHeight="1">
      <c r="A9" s="9">
        <v>1</v>
      </c>
      <c r="B9" s="9" t="s">
        <v>17</v>
      </c>
      <c r="C9" s="9" t="s">
        <v>18</v>
      </c>
      <c r="D9" s="18"/>
      <c r="E9" s="18"/>
      <c r="F9" s="9">
        <f>тпт!S8</f>
        <v>1</v>
      </c>
      <c r="G9" s="9">
        <f>полоса!V8</f>
        <v>3</v>
      </c>
      <c r="H9" s="14" t="str">
        <f>лабиринт!N9</f>
        <v>2</v>
      </c>
      <c r="I9" s="9">
        <f>узлы!V8</f>
        <v>2</v>
      </c>
      <c r="J9" s="9"/>
      <c r="K9" s="9"/>
      <c r="L9" s="14">
        <f>F9+G9+H9+I9</f>
        <v>8</v>
      </c>
      <c r="M9" s="18"/>
      <c r="N9" s="14" t="s">
        <v>25</v>
      </c>
    </row>
    <row r="10" spans="1:14" ht="31.5" customHeight="1">
      <c r="A10" s="9">
        <v>2</v>
      </c>
      <c r="B10" s="9" t="s">
        <v>107</v>
      </c>
      <c r="C10" s="9" t="s">
        <v>21</v>
      </c>
      <c r="D10" s="18"/>
      <c r="E10" s="18"/>
      <c r="F10" s="9">
        <f>тпт!S21</f>
        <v>4</v>
      </c>
      <c r="G10" s="9">
        <f>полоса!V21</f>
        <v>2</v>
      </c>
      <c r="H10" s="14">
        <f>лабиринт!N22</f>
        <v>1</v>
      </c>
      <c r="I10" s="9">
        <f>узлы!V21</f>
        <v>1</v>
      </c>
      <c r="J10" s="9"/>
      <c r="K10" s="9"/>
      <c r="L10" s="14">
        <f>F10+G10+H10+I10</f>
        <v>8</v>
      </c>
      <c r="M10" s="18"/>
      <c r="N10" s="14" t="s">
        <v>26</v>
      </c>
    </row>
    <row r="11" spans="1:14" ht="31.5" customHeight="1">
      <c r="A11" s="9">
        <v>3</v>
      </c>
      <c r="B11" s="9" t="s">
        <v>120</v>
      </c>
      <c r="C11" s="9" t="s">
        <v>20</v>
      </c>
      <c r="D11" s="18"/>
      <c r="E11" s="18"/>
      <c r="F11" s="9">
        <f>тпт!S15</f>
        <v>3</v>
      </c>
      <c r="G11" s="9">
        <f>полоса!V15</f>
        <v>1</v>
      </c>
      <c r="H11" s="14" t="str">
        <f>лабиринт!N16</f>
        <v>6-7</v>
      </c>
      <c r="I11" s="9">
        <f>узлы!V15</f>
        <v>6</v>
      </c>
      <c r="J11" s="9"/>
      <c r="K11" s="9"/>
      <c r="L11" s="40">
        <f>F11+G11+6.5+I11</f>
        <v>16.5</v>
      </c>
      <c r="M11" s="18"/>
      <c r="N11" s="14" t="s">
        <v>27</v>
      </c>
    </row>
    <row r="12" spans="1:14" ht="31.5" customHeight="1">
      <c r="A12" s="9">
        <v>4</v>
      </c>
      <c r="B12" s="9" t="s">
        <v>106</v>
      </c>
      <c r="C12" s="9" t="s">
        <v>20</v>
      </c>
      <c r="D12" s="18"/>
      <c r="E12" s="18"/>
      <c r="F12" s="9">
        <f>тпт!S20</f>
        <v>6</v>
      </c>
      <c r="G12" s="9">
        <f>полоса!V20</f>
        <v>4</v>
      </c>
      <c r="H12" s="14">
        <f>лабиринт!N21</f>
        <v>3</v>
      </c>
      <c r="I12" s="9">
        <f>узлы!V20</f>
        <v>4</v>
      </c>
      <c r="J12" s="9"/>
      <c r="K12" s="9"/>
      <c r="L12" s="14">
        <f>F12+G12+H12+I12</f>
        <v>17</v>
      </c>
      <c r="M12" s="18"/>
      <c r="N12" s="14" t="s">
        <v>28</v>
      </c>
    </row>
    <row r="13" spans="1:14" ht="31.5" customHeight="1">
      <c r="A13" s="9">
        <v>5</v>
      </c>
      <c r="B13" s="9">
        <v>332</v>
      </c>
      <c r="C13" s="9" t="s">
        <v>19</v>
      </c>
      <c r="D13" s="18"/>
      <c r="E13" s="18"/>
      <c r="F13" s="9">
        <f>тпт!S25</f>
        <v>2</v>
      </c>
      <c r="G13" s="9">
        <f>полоса!V25</f>
        <v>7</v>
      </c>
      <c r="H13" s="14">
        <f>лабиринт!N26</f>
        <v>4</v>
      </c>
      <c r="I13" s="9" t="str">
        <f>узлы!V25</f>
        <v>8-10</v>
      </c>
      <c r="J13" s="9"/>
      <c r="K13" s="9"/>
      <c r="L13" s="14">
        <f>F13+G13+H13+9</f>
        <v>22</v>
      </c>
      <c r="M13" s="18"/>
      <c r="N13" s="14" t="s">
        <v>29</v>
      </c>
    </row>
    <row r="14" spans="1:14" ht="31.5" customHeight="1">
      <c r="A14" s="9">
        <v>6</v>
      </c>
      <c r="B14" s="9" t="s">
        <v>96</v>
      </c>
      <c r="C14" s="9" t="s">
        <v>23</v>
      </c>
      <c r="D14" s="18"/>
      <c r="E14" s="18"/>
      <c r="F14" s="9">
        <f>тпт!S11</f>
        <v>5</v>
      </c>
      <c r="G14" s="9">
        <f>полоса!V11</f>
        <v>8</v>
      </c>
      <c r="H14" s="14" t="str">
        <f>лабиринт!N12</f>
        <v>5</v>
      </c>
      <c r="I14" s="9">
        <f>узлы!V11</f>
        <v>7</v>
      </c>
      <c r="J14" s="9"/>
      <c r="K14" s="9"/>
      <c r="L14" s="14">
        <f>F14+G14+H14+I14</f>
        <v>25</v>
      </c>
      <c r="M14" s="18"/>
      <c r="N14" s="14" t="s">
        <v>30</v>
      </c>
    </row>
    <row r="15" spans="1:14" ht="31.5" customHeight="1">
      <c r="A15" s="9">
        <v>7</v>
      </c>
      <c r="B15" s="9">
        <v>296</v>
      </c>
      <c r="C15" s="9" t="s">
        <v>20</v>
      </c>
      <c r="D15" s="18"/>
      <c r="E15" s="18"/>
      <c r="F15" s="9">
        <f>тпт!S13</f>
        <v>13</v>
      </c>
      <c r="G15" s="9">
        <f>полоса!V13</f>
        <v>5</v>
      </c>
      <c r="H15" s="14">
        <f>лабиринт!N14</f>
        <v>12</v>
      </c>
      <c r="I15" s="9">
        <f>узлы!V13</f>
        <v>5</v>
      </c>
      <c r="J15" s="9"/>
      <c r="K15" s="9"/>
      <c r="L15" s="14">
        <f>F15+G15+H15+I15</f>
        <v>35</v>
      </c>
      <c r="M15" s="18"/>
      <c r="N15" s="14" t="s">
        <v>31</v>
      </c>
    </row>
    <row r="16" spans="1:14" ht="31.5" customHeight="1">
      <c r="A16" s="9">
        <v>8</v>
      </c>
      <c r="B16" s="9" t="s">
        <v>105</v>
      </c>
      <c r="C16" s="9" t="s">
        <v>21</v>
      </c>
      <c r="D16" s="18"/>
      <c r="E16" s="18"/>
      <c r="F16" s="9">
        <f>тпт!S19</f>
        <v>8</v>
      </c>
      <c r="G16" s="9">
        <f>полоса!V19</f>
        <v>12</v>
      </c>
      <c r="H16" s="14" t="str">
        <f>лабиринт!N20</f>
        <v>6-7</v>
      </c>
      <c r="I16" s="9" t="str">
        <f>узлы!V19</f>
        <v>8-10</v>
      </c>
      <c r="J16" s="9"/>
      <c r="K16" s="9"/>
      <c r="L16" s="40">
        <f>F16+G16+6.5+9</f>
        <v>35.5</v>
      </c>
      <c r="M16" s="18"/>
      <c r="N16" s="14" t="s">
        <v>32</v>
      </c>
    </row>
    <row r="17" spans="1:14" ht="31.5" customHeight="1">
      <c r="A17" s="9">
        <v>9</v>
      </c>
      <c r="B17" s="9" t="s">
        <v>108</v>
      </c>
      <c r="C17" s="9" t="s">
        <v>21</v>
      </c>
      <c r="D17" s="18"/>
      <c r="E17" s="18"/>
      <c r="F17" s="9">
        <f>тпт!S22</f>
        <v>7</v>
      </c>
      <c r="G17" s="9">
        <f>полоса!V22</f>
        <v>11</v>
      </c>
      <c r="H17" s="14">
        <f>лабиринт!N23</f>
        <v>16</v>
      </c>
      <c r="I17" s="9">
        <f>узлы!V22</f>
        <v>3</v>
      </c>
      <c r="J17" s="9"/>
      <c r="K17" s="9"/>
      <c r="L17" s="14">
        <f>F17+G17+H17+I17</f>
        <v>37</v>
      </c>
      <c r="M17" s="18"/>
      <c r="N17" s="14" t="s">
        <v>33</v>
      </c>
    </row>
    <row r="18" spans="1:14" ht="31.5" customHeight="1">
      <c r="A18" s="9">
        <v>10</v>
      </c>
      <c r="B18" s="9" t="s">
        <v>109</v>
      </c>
      <c r="C18" s="9" t="s">
        <v>22</v>
      </c>
      <c r="D18" s="18"/>
      <c r="E18" s="18"/>
      <c r="F18" s="9">
        <f>тпт!S23</f>
        <v>10</v>
      </c>
      <c r="G18" s="9">
        <f>полоса!V23</f>
        <v>9</v>
      </c>
      <c r="H18" s="14">
        <f>лабиринт!N24</f>
        <v>8</v>
      </c>
      <c r="I18" s="9">
        <f>узлы!V23</f>
        <v>13</v>
      </c>
      <c r="J18" s="9"/>
      <c r="K18" s="9"/>
      <c r="L18" s="14">
        <f>F18+G18+H18+I18</f>
        <v>40</v>
      </c>
      <c r="M18" s="18"/>
      <c r="N18" s="14" t="s">
        <v>34</v>
      </c>
    </row>
    <row r="19" spans="1:14" ht="31.5" customHeight="1">
      <c r="A19" s="9">
        <v>11</v>
      </c>
      <c r="B19" s="9" t="s">
        <v>103</v>
      </c>
      <c r="C19" s="9" t="s">
        <v>21</v>
      </c>
      <c r="D19" s="18"/>
      <c r="E19" s="18"/>
      <c r="F19" s="9">
        <f>тпт!S17</f>
        <v>11</v>
      </c>
      <c r="G19" s="9">
        <f>полоса!V17</f>
        <v>13</v>
      </c>
      <c r="H19" s="14">
        <f>лабиринт!N18</f>
        <v>11</v>
      </c>
      <c r="I19" s="9" t="str">
        <f>узлы!V17</f>
        <v>8-10</v>
      </c>
      <c r="J19" s="9"/>
      <c r="K19" s="9"/>
      <c r="L19" s="14">
        <f>F19+G19+H19+9</f>
        <v>44</v>
      </c>
      <c r="M19" s="18"/>
      <c r="N19" s="14" t="s">
        <v>35</v>
      </c>
    </row>
    <row r="20" spans="1:14" ht="31.5" customHeight="1">
      <c r="A20" s="9">
        <v>12</v>
      </c>
      <c r="B20" s="9" t="s">
        <v>101</v>
      </c>
      <c r="C20" s="9" t="s">
        <v>102</v>
      </c>
      <c r="D20" s="18"/>
      <c r="E20" s="18"/>
      <c r="F20" s="9">
        <f>тпт!S16</f>
        <v>15</v>
      </c>
      <c r="G20" s="9">
        <f>полоса!V16</f>
        <v>6</v>
      </c>
      <c r="H20" s="14">
        <f>лабиринт!N17</f>
        <v>13</v>
      </c>
      <c r="I20" s="9">
        <f>узлы!V16</f>
        <v>15</v>
      </c>
      <c r="J20" s="9"/>
      <c r="K20" s="9"/>
      <c r="L20" s="14">
        <f>F20+G20+H20+I20</f>
        <v>49</v>
      </c>
      <c r="M20" s="18"/>
      <c r="N20" s="14" t="s">
        <v>36</v>
      </c>
    </row>
    <row r="21" spans="1:14" ht="31.5" customHeight="1">
      <c r="A21" s="9">
        <v>13</v>
      </c>
      <c r="B21" s="9">
        <v>16</v>
      </c>
      <c r="C21" s="9" t="s">
        <v>122</v>
      </c>
      <c r="D21" s="18"/>
      <c r="E21" s="18"/>
      <c r="F21" s="9">
        <f>тпт!S9</f>
        <v>16</v>
      </c>
      <c r="G21" s="9">
        <f>полоса!V9</f>
        <v>10</v>
      </c>
      <c r="H21" s="14">
        <f>лабиринт!N10</f>
        <v>9</v>
      </c>
      <c r="I21" s="9">
        <f>узлы!V9</f>
        <v>16</v>
      </c>
      <c r="J21" s="9"/>
      <c r="K21" s="9"/>
      <c r="L21" s="14">
        <f>F21+G21+H21+I21</f>
        <v>51</v>
      </c>
      <c r="M21" s="18"/>
      <c r="N21" s="14" t="s">
        <v>38</v>
      </c>
    </row>
    <row r="22" spans="1:14" ht="31.5" customHeight="1">
      <c r="A22" s="9">
        <v>14</v>
      </c>
      <c r="B22" s="9" t="s">
        <v>97</v>
      </c>
      <c r="C22" s="9" t="s">
        <v>98</v>
      </c>
      <c r="D22" s="18"/>
      <c r="E22" s="18"/>
      <c r="F22" s="9">
        <f>тпт!S12</f>
        <v>9</v>
      </c>
      <c r="G22" s="9">
        <f>полоса!V12</f>
        <v>15</v>
      </c>
      <c r="H22" s="14">
        <f>лабиринт!N13</f>
        <v>15</v>
      </c>
      <c r="I22" s="9" t="str">
        <f>узлы!V12</f>
        <v>12</v>
      </c>
      <c r="J22" s="9"/>
      <c r="K22" s="9"/>
      <c r="L22" s="14">
        <f>F22+G22+H22+I22</f>
        <v>51</v>
      </c>
      <c r="M22" s="18"/>
      <c r="N22" s="14" t="s">
        <v>37</v>
      </c>
    </row>
    <row r="23" spans="1:14" ht="31.5" customHeight="1">
      <c r="A23" s="9">
        <v>15</v>
      </c>
      <c r="B23" s="9">
        <v>163</v>
      </c>
      <c r="C23" s="9" t="s">
        <v>99</v>
      </c>
      <c r="D23" s="18"/>
      <c r="E23" s="18"/>
      <c r="F23" s="9">
        <f>тпт!S14</f>
        <v>14</v>
      </c>
      <c r="G23" s="9">
        <f>полоса!V14</f>
        <v>14</v>
      </c>
      <c r="H23" s="14">
        <f>лабиринт!N15</f>
        <v>10</v>
      </c>
      <c r="I23" s="9">
        <f>узлы!V14</f>
        <v>14</v>
      </c>
      <c r="J23" s="9"/>
      <c r="K23" s="9"/>
      <c r="L23" s="14">
        <f>F23+G23+H23+I23</f>
        <v>52</v>
      </c>
      <c r="M23" s="18"/>
      <c r="N23" s="14" t="s">
        <v>118</v>
      </c>
    </row>
    <row r="24" spans="1:14" ht="31.5" customHeight="1">
      <c r="A24" s="9">
        <v>16</v>
      </c>
      <c r="B24" s="9" t="s">
        <v>104</v>
      </c>
      <c r="C24" s="9" t="s">
        <v>21</v>
      </c>
      <c r="D24" s="18"/>
      <c r="E24" s="18"/>
      <c r="F24" s="9">
        <f>тпт!S18</f>
        <v>12</v>
      </c>
      <c r="G24" s="9">
        <f>полоса!V18</f>
        <v>16</v>
      </c>
      <c r="H24" s="14">
        <f>лабиринт!N19</f>
        <v>14</v>
      </c>
      <c r="I24" s="9" t="str">
        <f>узлы!V18</f>
        <v>11</v>
      </c>
      <c r="J24" s="9"/>
      <c r="K24" s="9"/>
      <c r="L24" s="14">
        <f>F24+G24+H24+I24</f>
        <v>53</v>
      </c>
      <c r="M24" s="18"/>
      <c r="N24" s="14" t="s">
        <v>119</v>
      </c>
    </row>
    <row r="25" spans="1:14" ht="31.5" customHeight="1">
      <c r="A25" s="9">
        <v>17</v>
      </c>
      <c r="B25" s="9">
        <v>494</v>
      </c>
      <c r="C25" s="9" t="s">
        <v>23</v>
      </c>
      <c r="D25" s="18"/>
      <c r="E25" s="18"/>
      <c r="F25" s="9" t="str">
        <f>тпт!S10</f>
        <v>в/к</v>
      </c>
      <c r="G25" s="9" t="str">
        <f>полоса!V10</f>
        <v>в/к</v>
      </c>
      <c r="H25" s="14" t="str">
        <f>лабиринт!N11</f>
        <v>в/к</v>
      </c>
      <c r="I25" s="9" t="str">
        <f>узлы!V10</f>
        <v>в/к</v>
      </c>
      <c r="J25" s="9"/>
      <c r="K25" s="9"/>
      <c r="L25" s="14" t="s">
        <v>95</v>
      </c>
      <c r="M25" s="18"/>
      <c r="N25" s="14" t="s">
        <v>95</v>
      </c>
    </row>
    <row r="26" spans="1:14" ht="31.5" customHeight="1">
      <c r="A26" s="9">
        <v>18</v>
      </c>
      <c r="B26" s="9" t="s">
        <v>116</v>
      </c>
      <c r="C26" s="9" t="s">
        <v>22</v>
      </c>
      <c r="D26" s="18"/>
      <c r="E26" s="18"/>
      <c r="F26" s="9" t="str">
        <f>тпт!S24</f>
        <v>в/к</v>
      </c>
      <c r="G26" s="9" t="str">
        <f>полоса!V24</f>
        <v>в/к</v>
      </c>
      <c r="H26" s="14" t="str">
        <f>лабиринт!N25</f>
        <v>в/к</v>
      </c>
      <c r="I26" s="9" t="str">
        <f>узлы!V24</f>
        <v>в/к</v>
      </c>
      <c r="J26" s="9"/>
      <c r="K26" s="9"/>
      <c r="L26" s="14" t="s">
        <v>95</v>
      </c>
      <c r="M26" s="18"/>
      <c r="N26" s="14" t="s">
        <v>95</v>
      </c>
    </row>
    <row r="28" spans="1:14" ht="15.75" hidden="1">
      <c r="A28" s="9">
        <v>19</v>
      </c>
      <c r="B28" s="9">
        <f>'[1]сводный тпт'!B26</f>
        <v>0</v>
      </c>
      <c r="C28" s="9">
        <f>'[1]сводный тпт'!C26</f>
        <v>0</v>
      </c>
      <c r="D28" s="18"/>
      <c r="E28" s="18"/>
      <c r="F28" s="9">
        <f>'[1]сводный тпт'!R26</f>
        <v>0</v>
      </c>
      <c r="G28" s="9">
        <f>'[1]сводный полоса'!S26</f>
        <v>0</v>
      </c>
      <c r="H28" s="14">
        <f>'[1]сводный лабиринт'!N27</f>
        <v>0</v>
      </c>
      <c r="I28" s="9">
        <f>'[1]узлы'!V26</f>
        <v>0</v>
      </c>
      <c r="J28" s="9"/>
      <c r="K28" s="9"/>
      <c r="L28" s="9">
        <f aca="true" t="shared" si="0" ref="L28:L36">SUM(F28:K28)</f>
        <v>0</v>
      </c>
      <c r="M28" s="18"/>
      <c r="N28" s="14"/>
    </row>
    <row r="29" spans="1:14" ht="15.75" hidden="1">
      <c r="A29" s="9">
        <v>20</v>
      </c>
      <c r="B29" s="9"/>
      <c r="C29" s="9">
        <f>'[1]сводный тпт'!C27</f>
        <v>0</v>
      </c>
      <c r="D29" s="18"/>
      <c r="E29" s="18"/>
      <c r="F29" s="9">
        <f>'[1]сводный тпт'!R27</f>
        <v>0</v>
      </c>
      <c r="G29" s="9">
        <f>'[1]сводный полоса'!S27</f>
        <v>0</v>
      </c>
      <c r="H29" s="14">
        <f>'[1]сводный лабиринт'!N28</f>
        <v>0</v>
      </c>
      <c r="I29" s="9">
        <f>'[1]узлы'!V27</f>
        <v>0</v>
      </c>
      <c r="J29" s="9"/>
      <c r="K29" s="9"/>
      <c r="L29" s="9">
        <f t="shared" si="0"/>
        <v>0</v>
      </c>
      <c r="M29" s="18"/>
      <c r="N29" s="14"/>
    </row>
    <row r="30" spans="1:14" ht="15.75" hidden="1">
      <c r="A30" s="9">
        <v>21</v>
      </c>
      <c r="B30" s="9"/>
      <c r="C30" s="9"/>
      <c r="D30" s="18"/>
      <c r="E30" s="18"/>
      <c r="F30" s="9"/>
      <c r="G30" s="9"/>
      <c r="H30" s="14"/>
      <c r="I30" s="9"/>
      <c r="J30" s="9"/>
      <c r="K30" s="9"/>
      <c r="L30" s="9">
        <f t="shared" si="0"/>
        <v>0</v>
      </c>
      <c r="M30" s="18"/>
      <c r="N30" s="14"/>
    </row>
    <row r="31" spans="1:14" ht="15.75" hidden="1">
      <c r="A31" s="9">
        <v>22</v>
      </c>
      <c r="B31" s="9"/>
      <c r="C31" s="9"/>
      <c r="D31" s="18"/>
      <c r="E31" s="18"/>
      <c r="F31" s="9"/>
      <c r="G31" s="9"/>
      <c r="H31" s="14"/>
      <c r="I31" s="9"/>
      <c r="J31" s="9"/>
      <c r="K31" s="9"/>
      <c r="L31" s="9">
        <f t="shared" si="0"/>
        <v>0</v>
      </c>
      <c r="M31" s="18"/>
      <c r="N31" s="14"/>
    </row>
    <row r="32" spans="1:14" ht="15.75" hidden="1">
      <c r="A32" s="9">
        <v>23</v>
      </c>
      <c r="B32" s="9">
        <f>'[1]сводный полоса'!C30</f>
        <v>0</v>
      </c>
      <c r="C32" s="9">
        <f>'[1]сводный полоса'!D30</f>
        <v>0</v>
      </c>
      <c r="D32" s="18"/>
      <c r="E32" s="18"/>
      <c r="F32" s="9"/>
      <c r="G32" s="9"/>
      <c r="H32" s="14"/>
      <c r="I32" s="9"/>
      <c r="J32" s="9"/>
      <c r="K32" s="9"/>
      <c r="L32" s="9">
        <f t="shared" si="0"/>
        <v>0</v>
      </c>
      <c r="M32" s="19">
        <f>D32-E32</f>
        <v>0</v>
      </c>
      <c r="N32" s="14"/>
    </row>
    <row r="33" spans="1:14" ht="15.75" hidden="1">
      <c r="A33" s="9">
        <v>24</v>
      </c>
      <c r="B33" s="9">
        <f>'[1]сводный полоса'!C31</f>
        <v>0</v>
      </c>
      <c r="C33" s="9">
        <f>'[1]сводный полоса'!D31</f>
        <v>0</v>
      </c>
      <c r="D33" s="18"/>
      <c r="E33" s="18"/>
      <c r="F33" s="9"/>
      <c r="G33" s="9"/>
      <c r="H33" s="14"/>
      <c r="I33" s="9"/>
      <c r="J33" s="9"/>
      <c r="K33" s="9"/>
      <c r="L33" s="9">
        <f t="shared" si="0"/>
        <v>0</v>
      </c>
      <c r="M33" s="19">
        <f>D33-E33</f>
        <v>0</v>
      </c>
      <c r="N33" s="14"/>
    </row>
    <row r="34" spans="1:14" ht="15.75" hidden="1">
      <c r="A34" s="9">
        <v>25</v>
      </c>
      <c r="B34" s="9">
        <f>'[1]сводный полоса'!C32</f>
        <v>0</v>
      </c>
      <c r="C34" s="9">
        <f>'[1]сводный полоса'!D32</f>
        <v>0</v>
      </c>
      <c r="D34" s="18"/>
      <c r="E34" s="18"/>
      <c r="F34" s="9"/>
      <c r="G34" s="9"/>
      <c r="H34" s="14"/>
      <c r="I34" s="9"/>
      <c r="J34" s="9"/>
      <c r="K34" s="9"/>
      <c r="L34" s="9">
        <f t="shared" si="0"/>
        <v>0</v>
      </c>
      <c r="M34" s="19">
        <f>D34-E34</f>
        <v>0</v>
      </c>
      <c r="N34" s="14"/>
    </row>
    <row r="35" spans="1:14" ht="15.75" hidden="1">
      <c r="A35" s="9">
        <v>26</v>
      </c>
      <c r="B35" s="9">
        <f>'[1]сводный полоса'!C33</f>
        <v>0</v>
      </c>
      <c r="C35" s="9">
        <f>'[1]сводный полоса'!D33</f>
        <v>0</v>
      </c>
      <c r="D35" s="18"/>
      <c r="E35" s="18"/>
      <c r="F35" s="9"/>
      <c r="G35" s="9"/>
      <c r="H35" s="14"/>
      <c r="I35" s="9"/>
      <c r="J35" s="9"/>
      <c r="K35" s="9"/>
      <c r="L35" s="9">
        <f t="shared" si="0"/>
        <v>0</v>
      </c>
      <c r="M35" s="19">
        <f>D35-E35</f>
        <v>0</v>
      </c>
      <c r="N35" s="14"/>
    </row>
    <row r="36" spans="1:14" ht="15.75" hidden="1">
      <c r="A36" s="9">
        <v>27</v>
      </c>
      <c r="B36" s="9"/>
      <c r="C36" s="9"/>
      <c r="D36" s="18"/>
      <c r="E36" s="18"/>
      <c r="F36" s="9"/>
      <c r="G36" s="9"/>
      <c r="H36" s="14"/>
      <c r="I36" s="9"/>
      <c r="J36" s="9"/>
      <c r="K36" s="9"/>
      <c r="L36" s="9">
        <f t="shared" si="0"/>
        <v>0</v>
      </c>
      <c r="M36" s="19">
        <f>D36-E36</f>
        <v>0</v>
      </c>
      <c r="N36" s="14"/>
    </row>
    <row r="37" spans="1:14" ht="15.75">
      <c r="A37" s="11"/>
      <c r="B37" s="11"/>
      <c r="C37" s="11"/>
      <c r="D37" s="11"/>
      <c r="E37" s="11"/>
      <c r="F37" s="11"/>
      <c r="G37" s="11"/>
      <c r="H37" s="13"/>
      <c r="I37" s="11"/>
      <c r="J37" s="11"/>
      <c r="K37" s="11"/>
      <c r="L37" s="11"/>
      <c r="M37" s="11"/>
      <c r="N37" s="13"/>
    </row>
    <row r="38" spans="1:14" ht="15.75">
      <c r="A38" s="42" t="s">
        <v>15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5.75">
      <c r="A39" s="11"/>
      <c r="B39" s="11"/>
      <c r="C39" s="11"/>
      <c r="D39" s="11"/>
      <c r="E39" s="11"/>
      <c r="F39" s="11"/>
      <c r="G39" s="11"/>
      <c r="H39" s="13"/>
      <c r="I39" s="11"/>
      <c r="J39" s="11"/>
      <c r="K39" s="11"/>
      <c r="L39" s="11"/>
      <c r="M39" s="11"/>
      <c r="N39" s="13"/>
    </row>
    <row r="40" spans="1:14" ht="15.75">
      <c r="A40" s="42" t="s">
        <v>16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</sheetData>
  <mergeCells count="21">
    <mergeCell ref="N7:N8"/>
    <mergeCell ref="A38:N38"/>
    <mergeCell ref="A40:N40"/>
    <mergeCell ref="H7:H8"/>
    <mergeCell ref="I7:I8"/>
    <mergeCell ref="L7:L8"/>
    <mergeCell ref="M7:M8"/>
    <mergeCell ref="A5:N5"/>
    <mergeCell ref="A6:D6"/>
    <mergeCell ref="A7:A8"/>
    <mergeCell ref="B7:B8"/>
    <mergeCell ref="C7:C8"/>
    <mergeCell ref="D7:D8"/>
    <mergeCell ref="E7:E8"/>
    <mergeCell ref="F7:F8"/>
    <mergeCell ref="G7:G8"/>
    <mergeCell ref="G6:N6"/>
    <mergeCell ref="A1:N1"/>
    <mergeCell ref="A2:N2"/>
    <mergeCell ref="A3:N3"/>
    <mergeCell ref="A4:N4"/>
  </mergeCells>
  <printOptions/>
  <pageMargins left="0.22" right="0.16" top="0.28" bottom="0.1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8" sqref="B8:C25"/>
    </sheetView>
  </sheetViews>
  <sheetFormatPr defaultColWidth="9.00390625" defaultRowHeight="12.75"/>
  <cols>
    <col min="1" max="1" width="3.00390625" style="0" customWidth="1"/>
    <col min="3" max="3" width="17.375" style="0" customWidth="1"/>
    <col min="7" max="7" width="6.75390625" style="0" customWidth="1"/>
    <col min="8" max="14" width="7.25390625" style="0" customWidth="1"/>
    <col min="15" max="15" width="8.25390625" style="0" customWidth="1"/>
    <col min="17" max="17" width="0.12890625" style="0" customWidth="1"/>
    <col min="19" max="19" width="5.75390625" style="0" customWidth="1"/>
  </cols>
  <sheetData>
    <row r="1" spans="1:19" ht="12.7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50" t="s">
        <v>85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50" t="s">
        <v>2</v>
      </c>
      <c r="P5" s="50"/>
      <c r="Q5" s="50"/>
      <c r="R5" s="50"/>
      <c r="S5" s="50"/>
    </row>
    <row r="6" spans="1:19" ht="12.75">
      <c r="A6" s="51" t="s">
        <v>3</v>
      </c>
      <c r="B6" s="51" t="s">
        <v>4</v>
      </c>
      <c r="C6" s="52" t="s">
        <v>5</v>
      </c>
      <c r="D6" s="51" t="s">
        <v>6</v>
      </c>
      <c r="E6" s="51" t="s">
        <v>7</v>
      </c>
      <c r="F6" s="51" t="s">
        <v>13</v>
      </c>
      <c r="G6" s="54" t="s">
        <v>40</v>
      </c>
      <c r="H6" s="55"/>
      <c r="I6" s="55"/>
      <c r="J6" s="55"/>
      <c r="K6" s="55"/>
      <c r="L6" s="55"/>
      <c r="M6" s="55"/>
      <c r="N6" s="55"/>
      <c r="O6" s="52" t="s">
        <v>41</v>
      </c>
      <c r="P6" s="52" t="s">
        <v>42</v>
      </c>
      <c r="Q6" s="51" t="s">
        <v>43</v>
      </c>
      <c r="R6" s="51" t="s">
        <v>44</v>
      </c>
      <c r="S6" s="51" t="s">
        <v>14</v>
      </c>
    </row>
    <row r="7" spans="1:19" ht="21">
      <c r="A7" s="51"/>
      <c r="B7" s="51"/>
      <c r="C7" s="53"/>
      <c r="D7" s="51"/>
      <c r="E7" s="51"/>
      <c r="F7" s="51"/>
      <c r="G7" s="21" t="s">
        <v>86</v>
      </c>
      <c r="H7" s="21" t="s">
        <v>46</v>
      </c>
      <c r="I7" s="21" t="s">
        <v>47</v>
      </c>
      <c r="J7" s="21" t="s">
        <v>48</v>
      </c>
      <c r="K7" s="21" t="s">
        <v>45</v>
      </c>
      <c r="L7" s="21" t="s">
        <v>48</v>
      </c>
      <c r="M7" s="21" t="s">
        <v>49</v>
      </c>
      <c r="N7" s="21" t="s">
        <v>50</v>
      </c>
      <c r="O7" s="53"/>
      <c r="P7" s="53"/>
      <c r="Q7" s="51"/>
      <c r="R7" s="51"/>
      <c r="S7" s="51"/>
    </row>
    <row r="8" spans="1:19" ht="20.25" customHeight="1">
      <c r="A8" s="6">
        <v>1</v>
      </c>
      <c r="B8" s="6" t="s">
        <v>17</v>
      </c>
      <c r="C8" s="6" t="s">
        <v>18</v>
      </c>
      <c r="D8" s="8">
        <v>0.006840277777777778</v>
      </c>
      <c r="E8" s="8">
        <v>0</v>
      </c>
      <c r="F8" s="8">
        <f aca="true" t="shared" si="0" ref="F8:F36">D8-E8</f>
        <v>0.006840277777777778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22">
        <f>SUM(G8:N8)</f>
        <v>0</v>
      </c>
      <c r="P8" s="35">
        <f aca="true" t="shared" si="1" ref="P8:P36">TIMEVALUE("0:0:15")*O8</f>
        <v>0</v>
      </c>
      <c r="Q8" s="35"/>
      <c r="R8" s="35">
        <f>F8+P8-Q8</f>
        <v>0.006840277777777778</v>
      </c>
      <c r="S8" s="6">
        <v>1</v>
      </c>
    </row>
    <row r="9" spans="1:19" ht="20.25" customHeight="1">
      <c r="A9" s="6">
        <v>2</v>
      </c>
      <c r="B9" s="6">
        <v>16</v>
      </c>
      <c r="C9" s="6" t="s">
        <v>94</v>
      </c>
      <c r="D9" s="8" t="s">
        <v>100</v>
      </c>
      <c r="E9" s="8">
        <v>0</v>
      </c>
      <c r="F9" s="8" t="s">
        <v>100</v>
      </c>
      <c r="G9" s="39">
        <v>58</v>
      </c>
      <c r="H9" s="6">
        <v>55</v>
      </c>
      <c r="I9" s="6">
        <v>12</v>
      </c>
      <c r="J9" s="6">
        <v>0</v>
      </c>
      <c r="K9" s="6">
        <v>12</v>
      </c>
      <c r="L9" s="6">
        <v>18</v>
      </c>
      <c r="M9" s="6">
        <v>54</v>
      </c>
      <c r="N9" s="6">
        <v>16</v>
      </c>
      <c r="O9" s="22">
        <f aca="true" t="shared" si="2" ref="O9:O29">SUM(G9:N9)</f>
        <v>225</v>
      </c>
      <c r="P9" s="35">
        <f t="shared" si="1"/>
        <v>0.0390625</v>
      </c>
      <c r="Q9" s="35"/>
      <c r="R9" s="35" t="s">
        <v>100</v>
      </c>
      <c r="S9" s="6">
        <v>16</v>
      </c>
    </row>
    <row r="10" spans="1:19" ht="20.25" customHeight="1">
      <c r="A10" s="6">
        <v>3</v>
      </c>
      <c r="B10" s="6">
        <v>494</v>
      </c>
      <c r="C10" s="6" t="s">
        <v>23</v>
      </c>
      <c r="D10" s="8">
        <v>0.013275462962962963</v>
      </c>
      <c r="E10" s="8">
        <v>0</v>
      </c>
      <c r="F10" s="8">
        <f t="shared" si="0"/>
        <v>0.013275462962962963</v>
      </c>
      <c r="G10" s="39">
        <v>22</v>
      </c>
      <c r="H10" s="6">
        <v>13</v>
      </c>
      <c r="I10" s="6">
        <v>3</v>
      </c>
      <c r="J10" s="6">
        <v>0</v>
      </c>
      <c r="K10" s="6">
        <v>6</v>
      </c>
      <c r="L10" s="6">
        <v>6</v>
      </c>
      <c r="M10" s="6">
        <v>21</v>
      </c>
      <c r="N10" s="6">
        <v>1</v>
      </c>
      <c r="O10" s="22">
        <f t="shared" si="2"/>
        <v>72</v>
      </c>
      <c r="P10" s="35">
        <f t="shared" si="1"/>
        <v>0.0125</v>
      </c>
      <c r="Q10" s="35"/>
      <c r="R10" s="35">
        <f aca="true" t="shared" si="3" ref="R10:R32">F10+P10-Q10</f>
        <v>0.025775462962962965</v>
      </c>
      <c r="S10" s="14" t="s">
        <v>95</v>
      </c>
    </row>
    <row r="11" spans="1:19" ht="20.25" customHeight="1">
      <c r="A11" s="6">
        <v>4</v>
      </c>
      <c r="B11" s="6" t="s">
        <v>96</v>
      </c>
      <c r="C11" s="6" t="s">
        <v>23</v>
      </c>
      <c r="D11" s="8">
        <v>0.009074074074074073</v>
      </c>
      <c r="E11" s="8">
        <v>0</v>
      </c>
      <c r="F11" s="8">
        <f t="shared" si="0"/>
        <v>0.009074074074074073</v>
      </c>
      <c r="G11" s="39">
        <v>9</v>
      </c>
      <c r="H11" s="6">
        <v>7</v>
      </c>
      <c r="I11" s="6">
        <v>0</v>
      </c>
      <c r="J11" s="6">
        <v>0</v>
      </c>
      <c r="K11" s="6">
        <v>3</v>
      </c>
      <c r="L11" s="6">
        <v>3</v>
      </c>
      <c r="M11" s="6">
        <v>6</v>
      </c>
      <c r="N11" s="6">
        <v>6</v>
      </c>
      <c r="O11" s="22">
        <f t="shared" si="2"/>
        <v>34</v>
      </c>
      <c r="P11" s="35">
        <f t="shared" si="1"/>
        <v>0.005902777777777778</v>
      </c>
      <c r="Q11" s="35"/>
      <c r="R11" s="35">
        <f t="shared" si="3"/>
        <v>0.01497685185185185</v>
      </c>
      <c r="S11" s="6">
        <v>5</v>
      </c>
    </row>
    <row r="12" spans="1:19" ht="20.25" customHeight="1">
      <c r="A12" s="6">
        <v>5</v>
      </c>
      <c r="B12" s="6" t="s">
        <v>97</v>
      </c>
      <c r="C12" s="6" t="s">
        <v>98</v>
      </c>
      <c r="D12" s="8">
        <v>0.01266203703703704</v>
      </c>
      <c r="E12" s="8">
        <v>0</v>
      </c>
      <c r="F12" s="8">
        <f t="shared" si="0"/>
        <v>0.01266203703703704</v>
      </c>
      <c r="G12" s="39">
        <v>5</v>
      </c>
      <c r="H12" s="6">
        <v>0</v>
      </c>
      <c r="I12" s="6">
        <v>9</v>
      </c>
      <c r="J12" s="6">
        <v>0</v>
      </c>
      <c r="K12" s="6">
        <v>0</v>
      </c>
      <c r="L12" s="6">
        <v>3</v>
      </c>
      <c r="M12" s="6">
        <v>33</v>
      </c>
      <c r="N12" s="6">
        <v>2</v>
      </c>
      <c r="O12" s="22">
        <f t="shared" si="2"/>
        <v>52</v>
      </c>
      <c r="P12" s="35">
        <f t="shared" si="1"/>
        <v>0.009027777777777779</v>
      </c>
      <c r="Q12" s="35"/>
      <c r="R12" s="35">
        <f t="shared" si="3"/>
        <v>0.021689814814814818</v>
      </c>
      <c r="S12" s="6">
        <v>9</v>
      </c>
    </row>
    <row r="13" spans="1:19" ht="20.25" customHeight="1">
      <c r="A13" s="6">
        <v>6</v>
      </c>
      <c r="B13" s="6">
        <v>296</v>
      </c>
      <c r="C13" s="6" t="s">
        <v>20</v>
      </c>
      <c r="D13" s="8">
        <v>0.0128125</v>
      </c>
      <c r="E13" s="8">
        <v>0</v>
      </c>
      <c r="F13" s="8">
        <f t="shared" si="0"/>
        <v>0.0128125</v>
      </c>
      <c r="G13" s="39">
        <v>37</v>
      </c>
      <c r="H13" s="6">
        <v>0</v>
      </c>
      <c r="I13" s="6">
        <v>3</v>
      </c>
      <c r="J13" s="6">
        <v>0</v>
      </c>
      <c r="K13" s="6">
        <v>0</v>
      </c>
      <c r="L13" s="6">
        <v>13</v>
      </c>
      <c r="M13" s="6">
        <v>42</v>
      </c>
      <c r="N13" s="6">
        <v>2</v>
      </c>
      <c r="O13" s="22">
        <f t="shared" si="2"/>
        <v>97</v>
      </c>
      <c r="P13" s="35">
        <f t="shared" si="1"/>
        <v>0.016840277777777777</v>
      </c>
      <c r="Q13" s="35"/>
      <c r="R13" s="35">
        <f t="shared" si="3"/>
        <v>0.029652777777777778</v>
      </c>
      <c r="S13" s="6">
        <v>13</v>
      </c>
    </row>
    <row r="14" spans="1:19" ht="20.25" customHeight="1">
      <c r="A14" s="6">
        <v>7</v>
      </c>
      <c r="B14" s="6">
        <v>163</v>
      </c>
      <c r="C14" s="6" t="s">
        <v>99</v>
      </c>
      <c r="D14" s="8" t="s">
        <v>100</v>
      </c>
      <c r="E14" s="8">
        <v>0</v>
      </c>
      <c r="F14" s="8" t="s">
        <v>100</v>
      </c>
      <c r="G14" s="39">
        <v>17</v>
      </c>
      <c r="H14" s="6">
        <v>8</v>
      </c>
      <c r="I14" s="6">
        <v>3</v>
      </c>
      <c r="J14" s="6">
        <v>0</v>
      </c>
      <c r="K14" s="6">
        <v>4</v>
      </c>
      <c r="L14" s="6">
        <v>20</v>
      </c>
      <c r="M14" s="6">
        <v>32</v>
      </c>
      <c r="N14" s="6">
        <v>4</v>
      </c>
      <c r="O14" s="22">
        <f t="shared" si="2"/>
        <v>88</v>
      </c>
      <c r="P14" s="35">
        <f t="shared" si="1"/>
        <v>0.015277777777777779</v>
      </c>
      <c r="Q14" s="35"/>
      <c r="R14" s="35" t="s">
        <v>100</v>
      </c>
      <c r="S14" s="6">
        <v>14</v>
      </c>
    </row>
    <row r="15" spans="1:19" ht="20.25" customHeight="1">
      <c r="A15" s="6">
        <v>8</v>
      </c>
      <c r="B15" s="6">
        <v>312</v>
      </c>
      <c r="C15" s="6" t="s">
        <v>20</v>
      </c>
      <c r="D15" s="8">
        <v>0.0066782407407407415</v>
      </c>
      <c r="E15" s="8">
        <v>0</v>
      </c>
      <c r="F15" s="8">
        <f t="shared" si="0"/>
        <v>0.0066782407407407415</v>
      </c>
      <c r="G15" s="39">
        <v>0</v>
      </c>
      <c r="H15" s="6">
        <v>6</v>
      </c>
      <c r="I15" s="6">
        <v>3</v>
      </c>
      <c r="J15" s="6">
        <v>0</v>
      </c>
      <c r="K15" s="6">
        <v>12</v>
      </c>
      <c r="L15" s="6">
        <v>0</v>
      </c>
      <c r="M15" s="6">
        <v>9</v>
      </c>
      <c r="N15" s="6">
        <v>0</v>
      </c>
      <c r="O15" s="22">
        <f t="shared" si="2"/>
        <v>30</v>
      </c>
      <c r="P15" s="35">
        <f t="shared" si="1"/>
        <v>0.005208333333333334</v>
      </c>
      <c r="Q15" s="35"/>
      <c r="R15" s="35">
        <f t="shared" si="3"/>
        <v>0.011886574074074075</v>
      </c>
      <c r="S15" s="6">
        <v>3</v>
      </c>
    </row>
    <row r="16" spans="1:19" ht="25.5">
      <c r="A16" s="6">
        <v>9</v>
      </c>
      <c r="B16" s="6" t="s">
        <v>101</v>
      </c>
      <c r="C16" s="6" t="s">
        <v>102</v>
      </c>
      <c r="D16" s="8" t="s">
        <v>100</v>
      </c>
      <c r="E16" s="8">
        <v>0</v>
      </c>
      <c r="F16" s="8" t="s">
        <v>100</v>
      </c>
      <c r="G16" s="39">
        <v>24</v>
      </c>
      <c r="H16" s="6">
        <v>24</v>
      </c>
      <c r="I16" s="6">
        <v>9</v>
      </c>
      <c r="J16" s="6">
        <v>6</v>
      </c>
      <c r="K16" s="6">
        <v>20</v>
      </c>
      <c r="L16" s="6">
        <v>26</v>
      </c>
      <c r="M16" s="6">
        <v>51</v>
      </c>
      <c r="N16" s="6">
        <v>6</v>
      </c>
      <c r="O16" s="22">
        <f t="shared" si="2"/>
        <v>166</v>
      </c>
      <c r="P16" s="35">
        <f t="shared" si="1"/>
        <v>0.028819444444444446</v>
      </c>
      <c r="Q16" s="35"/>
      <c r="R16" s="35" t="s">
        <v>100</v>
      </c>
      <c r="S16" s="6">
        <v>15</v>
      </c>
    </row>
    <row r="17" spans="1:19" ht="25.5">
      <c r="A17" s="6">
        <v>10</v>
      </c>
      <c r="B17" s="6" t="s">
        <v>103</v>
      </c>
      <c r="C17" s="6" t="s">
        <v>21</v>
      </c>
      <c r="D17" s="8">
        <v>0.013518518518518518</v>
      </c>
      <c r="E17" s="8">
        <v>0</v>
      </c>
      <c r="F17" s="8">
        <f t="shared" si="0"/>
        <v>0.013518518518518518</v>
      </c>
      <c r="G17" s="39">
        <v>18</v>
      </c>
      <c r="H17" s="6">
        <v>6</v>
      </c>
      <c r="I17" s="6">
        <v>6</v>
      </c>
      <c r="J17" s="6">
        <v>0</v>
      </c>
      <c r="K17" s="6">
        <v>6</v>
      </c>
      <c r="L17" s="6">
        <v>9</v>
      </c>
      <c r="M17" s="6">
        <v>27</v>
      </c>
      <c r="N17" s="6">
        <v>13</v>
      </c>
      <c r="O17" s="22">
        <f t="shared" si="2"/>
        <v>85</v>
      </c>
      <c r="P17" s="35">
        <f t="shared" si="1"/>
        <v>0.014756944444444446</v>
      </c>
      <c r="Q17" s="35"/>
      <c r="R17" s="35">
        <f t="shared" si="3"/>
        <v>0.028275462962962964</v>
      </c>
      <c r="S17" s="6">
        <v>11</v>
      </c>
    </row>
    <row r="18" spans="1:19" ht="20.25" customHeight="1">
      <c r="A18" s="6">
        <v>11</v>
      </c>
      <c r="B18" s="6" t="s">
        <v>104</v>
      </c>
      <c r="C18" s="6" t="s">
        <v>21</v>
      </c>
      <c r="D18" s="8">
        <v>0.01292824074074074</v>
      </c>
      <c r="E18" s="8">
        <v>0</v>
      </c>
      <c r="F18" s="8">
        <f t="shared" si="0"/>
        <v>0.01292824074074074</v>
      </c>
      <c r="G18" s="39">
        <v>19</v>
      </c>
      <c r="H18" s="6">
        <v>14</v>
      </c>
      <c r="I18" s="6">
        <v>18</v>
      </c>
      <c r="J18" s="6">
        <v>0</v>
      </c>
      <c r="K18" s="6">
        <v>3</v>
      </c>
      <c r="L18" s="6">
        <v>3</v>
      </c>
      <c r="M18" s="6">
        <v>30</v>
      </c>
      <c r="N18" s="6">
        <v>4</v>
      </c>
      <c r="O18" s="22">
        <f t="shared" si="2"/>
        <v>91</v>
      </c>
      <c r="P18" s="35">
        <f t="shared" si="1"/>
        <v>0.01579861111111111</v>
      </c>
      <c r="Q18" s="35"/>
      <c r="R18" s="35">
        <f t="shared" si="3"/>
        <v>0.02872685185185185</v>
      </c>
      <c r="S18" s="6">
        <v>12</v>
      </c>
    </row>
    <row r="19" spans="1:19" ht="20.25" customHeight="1">
      <c r="A19" s="6">
        <v>12</v>
      </c>
      <c r="B19" s="6" t="s">
        <v>105</v>
      </c>
      <c r="C19" s="6" t="s">
        <v>21</v>
      </c>
      <c r="D19" s="8">
        <v>0.011689814814814814</v>
      </c>
      <c r="E19" s="8">
        <v>0</v>
      </c>
      <c r="F19" s="8">
        <f t="shared" si="0"/>
        <v>0.011689814814814814</v>
      </c>
      <c r="G19" s="39">
        <v>13</v>
      </c>
      <c r="H19" s="6">
        <v>1</v>
      </c>
      <c r="I19" s="6">
        <v>6</v>
      </c>
      <c r="J19" s="6">
        <v>0</v>
      </c>
      <c r="K19" s="6">
        <v>0</v>
      </c>
      <c r="L19" s="6">
        <v>13</v>
      </c>
      <c r="M19" s="6">
        <v>22</v>
      </c>
      <c r="N19" s="6">
        <v>1</v>
      </c>
      <c r="O19" s="22">
        <f t="shared" si="2"/>
        <v>56</v>
      </c>
      <c r="P19" s="35">
        <f t="shared" si="1"/>
        <v>0.009722222222222222</v>
      </c>
      <c r="Q19" s="35"/>
      <c r="R19" s="35">
        <f t="shared" si="3"/>
        <v>0.021412037037037035</v>
      </c>
      <c r="S19" s="6">
        <v>8</v>
      </c>
    </row>
    <row r="20" spans="1:19" ht="25.5">
      <c r="A20" s="6">
        <v>13</v>
      </c>
      <c r="B20" s="6" t="s">
        <v>106</v>
      </c>
      <c r="C20" s="6" t="s">
        <v>20</v>
      </c>
      <c r="D20" s="8">
        <v>0.00800925925925926</v>
      </c>
      <c r="E20" s="8">
        <v>0</v>
      </c>
      <c r="F20" s="8">
        <f t="shared" si="0"/>
        <v>0.00800925925925926</v>
      </c>
      <c r="G20" s="39">
        <v>0</v>
      </c>
      <c r="H20" s="39">
        <v>0</v>
      </c>
      <c r="I20" s="39">
        <v>0</v>
      </c>
      <c r="J20" s="39">
        <v>0</v>
      </c>
      <c r="K20" s="39">
        <v>18</v>
      </c>
      <c r="L20" s="39">
        <v>12</v>
      </c>
      <c r="M20" s="39">
        <v>12</v>
      </c>
      <c r="N20" s="39">
        <v>3</v>
      </c>
      <c r="O20" s="22">
        <f t="shared" si="2"/>
        <v>45</v>
      </c>
      <c r="P20" s="35">
        <f t="shared" si="1"/>
        <v>0.0078125</v>
      </c>
      <c r="Q20" s="35"/>
      <c r="R20" s="35">
        <f t="shared" si="3"/>
        <v>0.015821759259259258</v>
      </c>
      <c r="S20" s="6">
        <v>6</v>
      </c>
    </row>
    <row r="21" spans="1:19" ht="20.25" customHeight="1">
      <c r="A21" s="6">
        <v>14</v>
      </c>
      <c r="B21" s="6" t="s">
        <v>107</v>
      </c>
      <c r="C21" s="6" t="s">
        <v>21</v>
      </c>
      <c r="D21" s="8">
        <v>0.007881944444444443</v>
      </c>
      <c r="E21" s="8">
        <v>0</v>
      </c>
      <c r="F21" s="8">
        <f t="shared" si="0"/>
        <v>0.007881944444444443</v>
      </c>
      <c r="G21" s="39">
        <v>3</v>
      </c>
      <c r="H21" s="39">
        <v>1</v>
      </c>
      <c r="I21" s="39">
        <v>0</v>
      </c>
      <c r="J21" s="39">
        <v>0</v>
      </c>
      <c r="K21" s="39">
        <v>3</v>
      </c>
      <c r="L21" s="39">
        <v>6</v>
      </c>
      <c r="M21" s="39">
        <v>11</v>
      </c>
      <c r="N21" s="39">
        <v>0</v>
      </c>
      <c r="O21" s="22">
        <f t="shared" si="2"/>
        <v>24</v>
      </c>
      <c r="P21" s="35">
        <f t="shared" si="1"/>
        <v>0.004166666666666667</v>
      </c>
      <c r="Q21" s="35"/>
      <c r="R21" s="35">
        <f t="shared" si="3"/>
        <v>0.01204861111111111</v>
      </c>
      <c r="S21" s="6">
        <v>4</v>
      </c>
    </row>
    <row r="22" spans="1:19" ht="20.25" customHeight="1">
      <c r="A22" s="6">
        <v>15</v>
      </c>
      <c r="B22" s="6" t="s">
        <v>108</v>
      </c>
      <c r="C22" s="6" t="s">
        <v>21</v>
      </c>
      <c r="D22" s="8">
        <v>0.010810185185185185</v>
      </c>
      <c r="E22" s="8">
        <v>0</v>
      </c>
      <c r="F22" s="8">
        <f t="shared" si="0"/>
        <v>0.010810185185185185</v>
      </c>
      <c r="G22" s="39">
        <v>12</v>
      </c>
      <c r="H22" s="39">
        <v>0</v>
      </c>
      <c r="I22" s="39">
        <v>6</v>
      </c>
      <c r="J22" s="39">
        <v>0</v>
      </c>
      <c r="K22" s="39">
        <v>0</v>
      </c>
      <c r="L22" s="39">
        <v>18</v>
      </c>
      <c r="M22" s="39">
        <v>3</v>
      </c>
      <c r="N22" s="39">
        <v>4</v>
      </c>
      <c r="O22" s="22">
        <f t="shared" si="2"/>
        <v>43</v>
      </c>
      <c r="P22" s="35">
        <f t="shared" si="1"/>
        <v>0.007465277777777778</v>
      </c>
      <c r="Q22" s="35"/>
      <c r="R22" s="35">
        <f t="shared" si="3"/>
        <v>0.018275462962962962</v>
      </c>
      <c r="S22" s="6">
        <v>7</v>
      </c>
    </row>
    <row r="23" spans="1:19" ht="20.25" customHeight="1">
      <c r="A23" s="6">
        <v>16</v>
      </c>
      <c r="B23" s="6" t="s">
        <v>109</v>
      </c>
      <c r="C23" s="6" t="s">
        <v>22</v>
      </c>
      <c r="D23" s="8">
        <v>0.011643518518518518</v>
      </c>
      <c r="E23" s="8">
        <v>0</v>
      </c>
      <c r="F23" s="8">
        <f t="shared" si="0"/>
        <v>0.011643518518518518</v>
      </c>
      <c r="G23" s="39">
        <v>15</v>
      </c>
      <c r="H23" s="39">
        <v>18</v>
      </c>
      <c r="I23" s="39">
        <v>12</v>
      </c>
      <c r="J23" s="39">
        <v>0</v>
      </c>
      <c r="K23" s="39">
        <v>15</v>
      </c>
      <c r="L23" s="39">
        <v>6</v>
      </c>
      <c r="M23" s="39">
        <v>6</v>
      </c>
      <c r="N23" s="39">
        <v>1</v>
      </c>
      <c r="O23" s="22">
        <f t="shared" si="2"/>
        <v>73</v>
      </c>
      <c r="P23" s="35">
        <f t="shared" si="1"/>
        <v>0.012673611111111111</v>
      </c>
      <c r="Q23" s="35"/>
      <c r="R23" s="35">
        <f t="shared" si="3"/>
        <v>0.02431712962962963</v>
      </c>
      <c r="S23" s="6">
        <v>10</v>
      </c>
    </row>
    <row r="24" spans="1:19" ht="20.25" customHeight="1">
      <c r="A24" s="6">
        <v>17</v>
      </c>
      <c r="B24" s="6" t="s">
        <v>124</v>
      </c>
      <c r="C24" s="6" t="s">
        <v>22</v>
      </c>
      <c r="D24" s="8" t="s">
        <v>95</v>
      </c>
      <c r="E24" s="8" t="s">
        <v>95</v>
      </c>
      <c r="F24" s="8" t="s">
        <v>95</v>
      </c>
      <c r="G24" s="39">
        <v>0</v>
      </c>
      <c r="H24" s="39">
        <v>12</v>
      </c>
      <c r="I24" s="39">
        <v>0</v>
      </c>
      <c r="J24" s="39">
        <v>0</v>
      </c>
      <c r="K24" s="39">
        <v>3</v>
      </c>
      <c r="L24" s="39">
        <v>0</v>
      </c>
      <c r="M24" s="39">
        <v>20</v>
      </c>
      <c r="N24" s="39">
        <v>0</v>
      </c>
      <c r="O24" s="22">
        <f t="shared" si="2"/>
        <v>35</v>
      </c>
      <c r="P24" s="35">
        <f t="shared" si="1"/>
        <v>0.006076388888888889</v>
      </c>
      <c r="Q24" s="35"/>
      <c r="R24" s="35" t="e">
        <f t="shared" si="3"/>
        <v>#VALUE!</v>
      </c>
      <c r="S24" s="6" t="s">
        <v>95</v>
      </c>
    </row>
    <row r="25" spans="1:19" ht="20.25" customHeight="1">
      <c r="A25" s="6">
        <v>18</v>
      </c>
      <c r="B25" s="6">
        <v>332</v>
      </c>
      <c r="C25" s="6" t="s">
        <v>19</v>
      </c>
      <c r="D25" s="8">
        <v>0.00587962962962963</v>
      </c>
      <c r="E25" s="8">
        <v>0</v>
      </c>
      <c r="F25" s="8">
        <f t="shared" si="0"/>
        <v>0.00587962962962963</v>
      </c>
      <c r="G25" s="39">
        <v>0</v>
      </c>
      <c r="H25" s="39">
        <v>6</v>
      </c>
      <c r="I25" s="39">
        <v>0</v>
      </c>
      <c r="J25" s="39">
        <v>0</v>
      </c>
      <c r="K25" s="39">
        <v>6</v>
      </c>
      <c r="L25" s="39">
        <v>0</v>
      </c>
      <c r="M25" s="39">
        <v>0</v>
      </c>
      <c r="N25" s="39">
        <v>0</v>
      </c>
      <c r="O25" s="22">
        <f t="shared" si="2"/>
        <v>12</v>
      </c>
      <c r="P25" s="35">
        <f t="shared" si="1"/>
        <v>0.0020833333333333333</v>
      </c>
      <c r="Q25" s="35"/>
      <c r="R25" s="35">
        <f t="shared" si="3"/>
        <v>0.007962962962962963</v>
      </c>
      <c r="S25" s="6">
        <v>2</v>
      </c>
    </row>
    <row r="26" spans="1:19" ht="18" customHeight="1" hidden="1">
      <c r="A26" s="6">
        <v>19</v>
      </c>
      <c r="B26" s="6">
        <f>сводный!B27</f>
        <v>0</v>
      </c>
      <c r="C26" s="6">
        <f>сводный!C27</f>
        <v>0</v>
      </c>
      <c r="D26" s="8"/>
      <c r="E26" s="8"/>
      <c r="F26" s="8">
        <f t="shared" si="0"/>
        <v>0</v>
      </c>
      <c r="G26" s="39"/>
      <c r="H26" s="39"/>
      <c r="I26" s="39"/>
      <c r="J26" s="39"/>
      <c r="K26" s="39"/>
      <c r="L26" s="39"/>
      <c r="M26" s="39"/>
      <c r="N26" s="39"/>
      <c r="O26" s="22">
        <f t="shared" si="2"/>
        <v>0</v>
      </c>
      <c r="P26" s="35">
        <f t="shared" si="1"/>
        <v>0</v>
      </c>
      <c r="Q26" s="35"/>
      <c r="R26" s="35">
        <f t="shared" si="3"/>
        <v>0</v>
      </c>
      <c r="S26" s="6"/>
    </row>
    <row r="27" spans="1:19" ht="18" customHeight="1" hidden="1">
      <c r="A27" s="6">
        <v>20</v>
      </c>
      <c r="B27" s="6">
        <f>сводный!B28</f>
        <v>0</v>
      </c>
      <c r="C27" s="6">
        <f>сводный!C28</f>
        <v>0</v>
      </c>
      <c r="D27" s="8"/>
      <c r="E27" s="8"/>
      <c r="F27" s="8">
        <f t="shared" si="0"/>
        <v>0</v>
      </c>
      <c r="G27" s="39"/>
      <c r="H27" s="39"/>
      <c r="I27" s="39"/>
      <c r="J27" s="39"/>
      <c r="K27" s="39"/>
      <c r="L27" s="39"/>
      <c r="M27" s="39"/>
      <c r="N27" s="39"/>
      <c r="O27" s="22">
        <f t="shared" si="2"/>
        <v>0</v>
      </c>
      <c r="P27" s="35">
        <f t="shared" si="1"/>
        <v>0</v>
      </c>
      <c r="Q27" s="35"/>
      <c r="R27" s="35">
        <f t="shared" si="3"/>
        <v>0</v>
      </c>
      <c r="S27" s="6"/>
    </row>
    <row r="28" spans="1:19" ht="18" customHeight="1" hidden="1">
      <c r="A28" s="6">
        <v>21</v>
      </c>
      <c r="B28" s="6">
        <f>сводный!B29</f>
        <v>0</v>
      </c>
      <c r="C28" s="6">
        <f>сводный!C29</f>
        <v>0</v>
      </c>
      <c r="D28" s="8"/>
      <c r="E28" s="8"/>
      <c r="F28" s="8">
        <f t="shared" si="0"/>
        <v>0</v>
      </c>
      <c r="G28" s="39"/>
      <c r="H28" s="39"/>
      <c r="I28" s="39"/>
      <c r="J28" s="39"/>
      <c r="K28" s="39"/>
      <c r="L28" s="39"/>
      <c r="M28" s="39"/>
      <c r="N28" s="39"/>
      <c r="O28" s="22">
        <f t="shared" si="2"/>
        <v>0</v>
      </c>
      <c r="P28" s="35">
        <f t="shared" si="1"/>
        <v>0</v>
      </c>
      <c r="Q28" s="35"/>
      <c r="R28" s="35">
        <f t="shared" si="3"/>
        <v>0</v>
      </c>
      <c r="S28" s="6"/>
    </row>
    <row r="29" spans="1:19" ht="18" customHeight="1" hidden="1">
      <c r="A29" s="6">
        <v>22</v>
      </c>
      <c r="B29" s="6">
        <f>сводный!B30</f>
        <v>0</v>
      </c>
      <c r="C29" s="6">
        <f>сводный!C30</f>
        <v>0</v>
      </c>
      <c r="D29" s="8"/>
      <c r="E29" s="8"/>
      <c r="F29" s="8">
        <f t="shared" si="0"/>
        <v>0</v>
      </c>
      <c r="G29" s="39"/>
      <c r="H29" s="39"/>
      <c r="I29" s="39"/>
      <c r="J29" s="39"/>
      <c r="K29" s="39"/>
      <c r="L29" s="39"/>
      <c r="M29" s="39"/>
      <c r="N29" s="39"/>
      <c r="O29" s="22">
        <f t="shared" si="2"/>
        <v>0</v>
      </c>
      <c r="P29" s="35">
        <f t="shared" si="1"/>
        <v>0</v>
      </c>
      <c r="Q29" s="35"/>
      <c r="R29" s="35">
        <f t="shared" si="3"/>
        <v>0</v>
      </c>
      <c r="S29" s="6"/>
    </row>
    <row r="30" spans="1:19" ht="18" customHeight="1" hidden="1">
      <c r="A30" s="6">
        <v>23</v>
      </c>
      <c r="B30" s="6">
        <f>сводный!B31</f>
        <v>0</v>
      </c>
      <c r="C30" s="6">
        <f>сводный!C31</f>
        <v>0</v>
      </c>
      <c r="D30" s="8"/>
      <c r="E30" s="8"/>
      <c r="F30" s="8">
        <f t="shared" si="0"/>
        <v>0</v>
      </c>
      <c r="G30" s="39"/>
      <c r="H30" s="39"/>
      <c r="I30" s="39"/>
      <c r="J30" s="39"/>
      <c r="K30" s="39"/>
      <c r="L30" s="39"/>
      <c r="M30" s="39"/>
      <c r="N30" s="39"/>
      <c r="O30" s="22">
        <f aca="true" t="shared" si="4" ref="O30:O36">SUM(H30:N30)</f>
        <v>0</v>
      </c>
      <c r="P30" s="35">
        <f t="shared" si="1"/>
        <v>0</v>
      </c>
      <c r="Q30" s="35"/>
      <c r="R30" s="35">
        <f t="shared" si="3"/>
        <v>0</v>
      </c>
      <c r="S30" s="6"/>
    </row>
    <row r="31" spans="1:19" ht="18" customHeight="1" hidden="1">
      <c r="A31" s="6">
        <v>24</v>
      </c>
      <c r="B31" s="6">
        <f>сводный!B32</f>
        <v>0</v>
      </c>
      <c r="C31" s="6">
        <f>сводный!C32</f>
        <v>0</v>
      </c>
      <c r="D31" s="8"/>
      <c r="E31" s="8"/>
      <c r="F31" s="8">
        <f t="shared" si="0"/>
        <v>0</v>
      </c>
      <c r="G31" s="39"/>
      <c r="H31" s="39"/>
      <c r="I31" s="39"/>
      <c r="J31" s="39"/>
      <c r="K31" s="39"/>
      <c r="L31" s="39"/>
      <c r="M31" s="39"/>
      <c r="N31" s="39"/>
      <c r="O31" s="22">
        <f t="shared" si="4"/>
        <v>0</v>
      </c>
      <c r="P31" s="35">
        <f t="shared" si="1"/>
        <v>0</v>
      </c>
      <c r="Q31" s="35"/>
      <c r="R31" s="35">
        <f t="shared" si="3"/>
        <v>0</v>
      </c>
      <c r="S31" s="6"/>
    </row>
    <row r="32" spans="1:19" ht="18" customHeight="1" hidden="1">
      <c r="A32" s="6">
        <v>25</v>
      </c>
      <c r="B32" s="6">
        <f>сводный!B33</f>
        <v>0</v>
      </c>
      <c r="C32" s="6">
        <f>сводный!C33</f>
        <v>0</v>
      </c>
      <c r="D32" s="8"/>
      <c r="E32" s="8"/>
      <c r="F32" s="8">
        <f t="shared" si="0"/>
        <v>0</v>
      </c>
      <c r="G32" s="39"/>
      <c r="H32" s="39"/>
      <c r="I32" s="39"/>
      <c r="J32" s="39"/>
      <c r="K32" s="39"/>
      <c r="L32" s="39"/>
      <c r="M32" s="39"/>
      <c r="N32" s="39"/>
      <c r="O32" s="22">
        <f t="shared" si="4"/>
        <v>0</v>
      </c>
      <c r="P32" s="35">
        <f t="shared" si="1"/>
        <v>0</v>
      </c>
      <c r="Q32" s="35"/>
      <c r="R32" s="35">
        <f t="shared" si="3"/>
        <v>0</v>
      </c>
      <c r="S32" s="6"/>
    </row>
    <row r="33" spans="1:19" ht="12.75" hidden="1">
      <c r="A33" s="6">
        <v>19</v>
      </c>
      <c r="B33" s="6"/>
      <c r="C33" s="6"/>
      <c r="D33" s="8"/>
      <c r="E33" s="8"/>
      <c r="F33" s="8">
        <f t="shared" si="0"/>
        <v>0</v>
      </c>
      <c r="G33" s="8"/>
      <c r="H33" s="6"/>
      <c r="I33" s="6"/>
      <c r="J33" s="6"/>
      <c r="K33" s="6"/>
      <c r="L33" s="6"/>
      <c r="M33" s="6"/>
      <c r="N33" s="6"/>
      <c r="O33" s="23">
        <f t="shared" si="4"/>
        <v>0</v>
      </c>
      <c r="P33" s="24">
        <f t="shared" si="1"/>
        <v>0</v>
      </c>
      <c r="Q33" s="24"/>
      <c r="R33" s="24">
        <f>F33+P33-Q33</f>
        <v>0</v>
      </c>
      <c r="S33" s="6"/>
    </row>
    <row r="34" spans="1:19" ht="12.75" hidden="1">
      <c r="A34" s="6">
        <v>20</v>
      </c>
      <c r="B34" s="6"/>
      <c r="C34" s="6"/>
      <c r="D34" s="8"/>
      <c r="E34" s="8"/>
      <c r="F34" s="8">
        <f t="shared" si="0"/>
        <v>0</v>
      </c>
      <c r="G34" s="8"/>
      <c r="H34" s="6"/>
      <c r="I34" s="6"/>
      <c r="J34" s="6"/>
      <c r="K34" s="6"/>
      <c r="L34" s="6"/>
      <c r="M34" s="6"/>
      <c r="N34" s="6"/>
      <c r="O34" s="23">
        <f t="shared" si="4"/>
        <v>0</v>
      </c>
      <c r="P34" s="24">
        <f t="shared" si="1"/>
        <v>0</v>
      </c>
      <c r="Q34" s="24"/>
      <c r="R34" s="24">
        <f>F34+P34-Q34</f>
        <v>0</v>
      </c>
      <c r="S34" s="6"/>
    </row>
    <row r="35" spans="1:19" ht="12.75" hidden="1">
      <c r="A35" s="6">
        <v>21</v>
      </c>
      <c r="B35" s="6"/>
      <c r="C35" s="6"/>
      <c r="D35" s="8"/>
      <c r="E35" s="8"/>
      <c r="F35" s="8">
        <f t="shared" si="0"/>
        <v>0</v>
      </c>
      <c r="G35" s="8"/>
      <c r="H35" s="6"/>
      <c r="I35" s="6"/>
      <c r="J35" s="6"/>
      <c r="K35" s="6"/>
      <c r="L35" s="6"/>
      <c r="M35" s="6"/>
      <c r="N35" s="6"/>
      <c r="O35" s="23">
        <f t="shared" si="4"/>
        <v>0</v>
      </c>
      <c r="P35" s="24">
        <f t="shared" si="1"/>
        <v>0</v>
      </c>
      <c r="Q35" s="24"/>
      <c r="R35" s="24">
        <f>F35+P35-Q35</f>
        <v>0</v>
      </c>
      <c r="S35" s="6"/>
    </row>
    <row r="36" spans="1:19" ht="5.25" customHeight="1" hidden="1">
      <c r="A36" s="6">
        <v>22</v>
      </c>
      <c r="B36" s="6"/>
      <c r="C36" s="6"/>
      <c r="D36" s="8"/>
      <c r="E36" s="8"/>
      <c r="F36" s="8">
        <f t="shared" si="0"/>
        <v>0</v>
      </c>
      <c r="G36" s="8"/>
      <c r="H36" s="6"/>
      <c r="I36" s="6"/>
      <c r="J36" s="6"/>
      <c r="K36" s="6"/>
      <c r="L36" s="6"/>
      <c r="M36" s="6"/>
      <c r="N36" s="6"/>
      <c r="O36" s="23">
        <f t="shared" si="4"/>
        <v>0</v>
      </c>
      <c r="P36" s="24">
        <f t="shared" si="1"/>
        <v>0</v>
      </c>
      <c r="Q36" s="24"/>
      <c r="R36" s="24" t="s">
        <v>51</v>
      </c>
      <c r="S36" s="6"/>
    </row>
    <row r="37" spans="1:19" ht="12.75">
      <c r="A37" s="49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49" t="s">
        <v>110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</sheetData>
  <mergeCells count="20">
    <mergeCell ref="A37:S37"/>
    <mergeCell ref="A39:S39"/>
    <mergeCell ref="P6:P7"/>
    <mergeCell ref="Q6:Q7"/>
    <mergeCell ref="R6:R7"/>
    <mergeCell ref="S6:S7"/>
    <mergeCell ref="G6:N6"/>
    <mergeCell ref="A5:E5"/>
    <mergeCell ref="O5:S5"/>
    <mergeCell ref="A6:A7"/>
    <mergeCell ref="B6:B7"/>
    <mergeCell ref="C6:C7"/>
    <mergeCell ref="D6:D7"/>
    <mergeCell ref="E6:E7"/>
    <mergeCell ref="F6:F7"/>
    <mergeCell ref="O6:O7"/>
    <mergeCell ref="A1:S1"/>
    <mergeCell ref="A2:S2"/>
    <mergeCell ref="A3:S3"/>
    <mergeCell ref="A4:S4"/>
  </mergeCells>
  <printOptions/>
  <pageMargins left="0.16" right="0.16" top="0.16" bottom="0.26" header="0.1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B4">
      <selection activeCell="C8" sqref="C8:D25"/>
    </sheetView>
  </sheetViews>
  <sheetFormatPr defaultColWidth="9.00390625" defaultRowHeight="12.75"/>
  <cols>
    <col min="1" max="1" width="8.875" style="0" hidden="1" customWidth="1"/>
    <col min="2" max="2" width="3.125" style="0" customWidth="1"/>
    <col min="3" max="3" width="9.75390625" style="0" customWidth="1"/>
    <col min="4" max="4" width="16.875" style="0" customWidth="1"/>
    <col min="5" max="7" width="8.125" style="0" customWidth="1"/>
    <col min="8" max="8" width="6.625" style="0" customWidth="1"/>
    <col min="9" max="9" width="5.25390625" style="0" customWidth="1"/>
    <col min="10" max="10" width="6.625" style="0" customWidth="1"/>
    <col min="11" max="11" width="5.125" style="0" customWidth="1"/>
    <col min="12" max="13" width="5.875" style="0" customWidth="1"/>
    <col min="14" max="14" width="5.125" style="0" customWidth="1"/>
    <col min="15" max="16" width="6.625" style="0" customWidth="1"/>
    <col min="17" max="17" width="9.875" style="0" customWidth="1"/>
    <col min="18" max="18" width="7.75390625" style="0" customWidth="1"/>
    <col min="19" max="19" width="8.625" style="0" customWidth="1"/>
    <col min="20" max="20" width="8.625" style="0" hidden="1" customWidth="1"/>
    <col min="21" max="21" width="8.625" style="0" customWidth="1"/>
    <col min="22" max="22" width="5.625" style="0" customWidth="1"/>
  </cols>
  <sheetData>
    <row r="1" spans="1:22" ht="12.75">
      <c r="A1" s="3"/>
      <c r="B1" s="49" t="s">
        <v>39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2.75">
      <c r="A2" s="3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>
      <c r="A3" s="3"/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3"/>
      <c r="B4" s="49" t="s">
        <v>90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.75">
      <c r="A5" s="3"/>
      <c r="B5" s="50" t="s">
        <v>85</v>
      </c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50" t="s">
        <v>2</v>
      </c>
      <c r="R5" s="50"/>
      <c r="S5" s="50"/>
      <c r="T5" s="50"/>
      <c r="U5" s="50"/>
      <c r="V5" s="50"/>
    </row>
    <row r="6" spans="1:22" ht="12.75">
      <c r="A6" s="25"/>
      <c r="B6" s="51" t="s">
        <v>3</v>
      </c>
      <c r="C6" s="51" t="s">
        <v>4</v>
      </c>
      <c r="D6" s="52" t="s">
        <v>5</v>
      </c>
      <c r="E6" s="51" t="s">
        <v>6</v>
      </c>
      <c r="F6" s="51" t="s">
        <v>7</v>
      </c>
      <c r="G6" s="51" t="s">
        <v>13</v>
      </c>
      <c r="H6" s="54" t="s">
        <v>40</v>
      </c>
      <c r="I6" s="55"/>
      <c r="J6" s="55"/>
      <c r="K6" s="55"/>
      <c r="L6" s="55"/>
      <c r="M6" s="55"/>
      <c r="N6" s="55"/>
      <c r="O6" s="55"/>
      <c r="P6" s="55"/>
      <c r="Q6" s="55"/>
      <c r="R6" s="52" t="s">
        <v>41</v>
      </c>
      <c r="S6" s="52" t="s">
        <v>42</v>
      </c>
      <c r="T6" s="51" t="s">
        <v>43</v>
      </c>
      <c r="U6" s="51" t="s">
        <v>44</v>
      </c>
      <c r="V6" s="51" t="s">
        <v>14</v>
      </c>
    </row>
    <row r="7" spans="1:22" ht="29.25" customHeight="1">
      <c r="A7" s="25"/>
      <c r="B7" s="51"/>
      <c r="C7" s="51"/>
      <c r="D7" s="53"/>
      <c r="E7" s="51"/>
      <c r="F7" s="51"/>
      <c r="G7" s="51"/>
      <c r="H7" s="20" t="s">
        <v>54</v>
      </c>
      <c r="I7" s="20" t="s">
        <v>87</v>
      </c>
      <c r="J7" s="20" t="s">
        <v>58</v>
      </c>
      <c r="K7" s="20" t="s">
        <v>57</v>
      </c>
      <c r="L7" s="20" t="s">
        <v>88</v>
      </c>
      <c r="M7" s="20" t="s">
        <v>56</v>
      </c>
      <c r="N7" s="20" t="s">
        <v>55</v>
      </c>
      <c r="O7" s="20" t="s">
        <v>89</v>
      </c>
      <c r="P7" s="25" t="s">
        <v>59</v>
      </c>
      <c r="Q7" s="20" t="s">
        <v>60</v>
      </c>
      <c r="R7" s="53"/>
      <c r="S7" s="53"/>
      <c r="T7" s="51"/>
      <c r="U7" s="51"/>
      <c r="V7" s="51"/>
    </row>
    <row r="8" spans="1:22" ht="19.5" customHeight="1">
      <c r="A8" s="3"/>
      <c r="B8" s="6">
        <v>1</v>
      </c>
      <c r="C8" s="6" t="s">
        <v>17</v>
      </c>
      <c r="D8" s="6" t="s">
        <v>18</v>
      </c>
      <c r="E8" s="8">
        <v>0.010844907407407407</v>
      </c>
      <c r="F8" s="8">
        <v>0</v>
      </c>
      <c r="G8" s="8">
        <f aca="true" t="shared" si="0" ref="G8:G25">E8-F8</f>
        <v>0.010844907407407407</v>
      </c>
      <c r="H8" s="6">
        <v>0</v>
      </c>
      <c r="I8" s="6">
        <v>0</v>
      </c>
      <c r="J8" s="6">
        <v>5</v>
      </c>
      <c r="K8" s="6">
        <v>0</v>
      </c>
      <c r="L8" s="6">
        <v>0</v>
      </c>
      <c r="M8" s="6">
        <v>6</v>
      </c>
      <c r="N8" s="6">
        <v>4</v>
      </c>
      <c r="O8" s="6">
        <v>0</v>
      </c>
      <c r="P8" s="6">
        <v>0</v>
      </c>
      <c r="Q8" s="6">
        <v>0</v>
      </c>
      <c r="R8" s="6">
        <f aca="true" t="shared" si="1" ref="R8:R25">SUM(H8:Q8)</f>
        <v>15</v>
      </c>
      <c r="S8" s="8">
        <f aca="true" t="shared" si="2" ref="S8:S41">TIMEVALUE("0:0:15")*R8</f>
        <v>0.002604166666666667</v>
      </c>
      <c r="T8" s="8"/>
      <c r="U8" s="8">
        <f aca="true" t="shared" si="3" ref="U8:U32">G8+S8-T8</f>
        <v>0.013449074074074075</v>
      </c>
      <c r="V8" s="6">
        <v>3</v>
      </c>
    </row>
    <row r="9" spans="1:22" ht="19.5" customHeight="1">
      <c r="A9" s="3"/>
      <c r="B9" s="6">
        <v>2</v>
      </c>
      <c r="C9" s="6">
        <v>16</v>
      </c>
      <c r="D9" s="6" t="s">
        <v>94</v>
      </c>
      <c r="E9" s="8">
        <v>0.029305555555555557</v>
      </c>
      <c r="F9" s="8">
        <v>0.015277777777777777</v>
      </c>
      <c r="G9" s="8">
        <f t="shared" si="0"/>
        <v>0.01402777777777778</v>
      </c>
      <c r="H9" s="6">
        <v>3</v>
      </c>
      <c r="I9" s="6">
        <v>2</v>
      </c>
      <c r="J9" s="6">
        <v>0</v>
      </c>
      <c r="K9" s="6">
        <v>0</v>
      </c>
      <c r="L9" s="6">
        <v>0</v>
      </c>
      <c r="M9" s="6">
        <v>12</v>
      </c>
      <c r="N9" s="6">
        <v>2</v>
      </c>
      <c r="O9" s="6">
        <v>1</v>
      </c>
      <c r="P9" s="6">
        <v>0</v>
      </c>
      <c r="Q9" s="6">
        <v>0</v>
      </c>
      <c r="R9" s="6">
        <f t="shared" si="1"/>
        <v>20</v>
      </c>
      <c r="S9" s="8">
        <f t="shared" si="2"/>
        <v>0.0034722222222222225</v>
      </c>
      <c r="T9" s="8"/>
      <c r="U9" s="8">
        <f t="shared" si="3"/>
        <v>0.0175</v>
      </c>
      <c r="V9" s="6">
        <v>10</v>
      </c>
    </row>
    <row r="10" spans="1:22" ht="19.5" customHeight="1">
      <c r="A10" s="3"/>
      <c r="B10" s="6">
        <v>3</v>
      </c>
      <c r="C10" s="6">
        <v>494</v>
      </c>
      <c r="D10" s="6" t="s">
        <v>23</v>
      </c>
      <c r="E10" s="8">
        <v>0.046064814814814815</v>
      </c>
      <c r="F10" s="8">
        <v>0.029166666666666664</v>
      </c>
      <c r="G10" s="8">
        <f t="shared" si="0"/>
        <v>0.01689814814814815</v>
      </c>
      <c r="H10" s="6">
        <v>6</v>
      </c>
      <c r="I10" s="6">
        <v>2</v>
      </c>
      <c r="J10" s="6">
        <v>2</v>
      </c>
      <c r="K10" s="6">
        <v>2</v>
      </c>
      <c r="L10" s="6">
        <v>1</v>
      </c>
      <c r="M10" s="6">
        <v>10</v>
      </c>
      <c r="N10" s="6">
        <v>14</v>
      </c>
      <c r="O10" s="6">
        <v>0</v>
      </c>
      <c r="P10" s="6">
        <v>0</v>
      </c>
      <c r="Q10" s="6">
        <v>0</v>
      </c>
      <c r="R10" s="6">
        <f t="shared" si="1"/>
        <v>37</v>
      </c>
      <c r="S10" s="8">
        <f t="shared" si="2"/>
        <v>0.006423611111111112</v>
      </c>
      <c r="T10" s="8"/>
      <c r="U10" s="8">
        <f t="shared" si="3"/>
        <v>0.023321759259259264</v>
      </c>
      <c r="V10" s="6" t="s">
        <v>95</v>
      </c>
    </row>
    <row r="11" spans="1:22" ht="19.5" customHeight="1">
      <c r="A11" s="3"/>
      <c r="B11" s="6">
        <v>4</v>
      </c>
      <c r="C11" s="6" t="s">
        <v>96</v>
      </c>
      <c r="D11" s="6" t="s">
        <v>23</v>
      </c>
      <c r="E11" s="8">
        <v>0.06854166666666667</v>
      </c>
      <c r="F11" s="8">
        <v>0.05416666666666667</v>
      </c>
      <c r="G11" s="8">
        <f t="shared" si="0"/>
        <v>0.014374999999999999</v>
      </c>
      <c r="H11" s="6">
        <v>0</v>
      </c>
      <c r="I11" s="6">
        <v>3</v>
      </c>
      <c r="J11" s="6">
        <v>3</v>
      </c>
      <c r="K11" s="6">
        <v>0</v>
      </c>
      <c r="L11" s="6">
        <v>0</v>
      </c>
      <c r="M11" s="6">
        <v>0</v>
      </c>
      <c r="N11" s="6">
        <v>5</v>
      </c>
      <c r="O11" s="6">
        <v>2</v>
      </c>
      <c r="P11" s="6">
        <v>0</v>
      </c>
      <c r="Q11" s="6">
        <v>0</v>
      </c>
      <c r="R11" s="6">
        <f t="shared" si="1"/>
        <v>13</v>
      </c>
      <c r="S11" s="8">
        <f t="shared" si="2"/>
        <v>0.0022569444444444447</v>
      </c>
      <c r="T11" s="8"/>
      <c r="U11" s="8">
        <f t="shared" si="3"/>
        <v>0.016631944444444442</v>
      </c>
      <c r="V11" s="6">
        <v>8</v>
      </c>
    </row>
    <row r="12" spans="1:22" ht="19.5" customHeight="1">
      <c r="A12" s="3"/>
      <c r="B12" s="6">
        <v>5</v>
      </c>
      <c r="C12" s="6" t="s">
        <v>97</v>
      </c>
      <c r="D12" s="6" t="s">
        <v>98</v>
      </c>
      <c r="E12" s="8">
        <v>0.08472222222222221</v>
      </c>
      <c r="F12" s="8">
        <v>0.06736111111111111</v>
      </c>
      <c r="G12" s="8">
        <f t="shared" si="0"/>
        <v>0.017361111111111105</v>
      </c>
      <c r="H12" s="6">
        <v>3</v>
      </c>
      <c r="I12" s="6">
        <v>3</v>
      </c>
      <c r="J12" s="6">
        <v>5</v>
      </c>
      <c r="K12" s="6">
        <v>1</v>
      </c>
      <c r="L12" s="6">
        <v>0</v>
      </c>
      <c r="M12" s="6">
        <v>6</v>
      </c>
      <c r="N12" s="6">
        <v>3</v>
      </c>
      <c r="O12" s="6">
        <v>3</v>
      </c>
      <c r="P12" s="6">
        <v>0</v>
      </c>
      <c r="Q12" s="6">
        <v>2</v>
      </c>
      <c r="R12" s="6">
        <f t="shared" si="1"/>
        <v>26</v>
      </c>
      <c r="S12" s="8">
        <f t="shared" si="2"/>
        <v>0.004513888888888889</v>
      </c>
      <c r="T12" s="8"/>
      <c r="U12" s="8">
        <f t="shared" si="3"/>
        <v>0.021874999999999995</v>
      </c>
      <c r="V12" s="6">
        <v>15</v>
      </c>
    </row>
    <row r="13" spans="1:22" ht="19.5" customHeight="1">
      <c r="A13" s="3"/>
      <c r="B13" s="6">
        <v>6</v>
      </c>
      <c r="C13" s="6">
        <v>296</v>
      </c>
      <c r="D13" s="6" t="s">
        <v>20</v>
      </c>
      <c r="E13" s="8">
        <v>0.09497685185185185</v>
      </c>
      <c r="F13" s="8">
        <v>0.08263888888888889</v>
      </c>
      <c r="G13" s="8">
        <f t="shared" si="0"/>
        <v>0.012337962962962967</v>
      </c>
      <c r="H13" s="6">
        <v>0</v>
      </c>
      <c r="I13" s="6">
        <v>3</v>
      </c>
      <c r="J13" s="6">
        <v>0</v>
      </c>
      <c r="K13" s="6">
        <v>0</v>
      </c>
      <c r="L13" s="6">
        <v>0</v>
      </c>
      <c r="M13" s="6">
        <v>6</v>
      </c>
      <c r="N13" s="6">
        <v>5</v>
      </c>
      <c r="O13" s="6">
        <v>0</v>
      </c>
      <c r="P13" s="6">
        <v>0</v>
      </c>
      <c r="Q13" s="6">
        <v>0</v>
      </c>
      <c r="R13" s="6">
        <f t="shared" si="1"/>
        <v>14</v>
      </c>
      <c r="S13" s="8">
        <f t="shared" si="2"/>
        <v>0.0024305555555555556</v>
      </c>
      <c r="T13" s="8"/>
      <c r="U13" s="8">
        <f t="shared" si="3"/>
        <v>0.014768518518518523</v>
      </c>
      <c r="V13" s="6">
        <v>5</v>
      </c>
    </row>
    <row r="14" spans="1:22" ht="19.5" customHeight="1">
      <c r="A14" s="3"/>
      <c r="B14" s="6">
        <v>7</v>
      </c>
      <c r="C14" s="6">
        <v>163</v>
      </c>
      <c r="D14" s="6" t="s">
        <v>99</v>
      </c>
      <c r="E14" s="8">
        <v>0.12207175925925927</v>
      </c>
      <c r="F14" s="8">
        <v>0.10625</v>
      </c>
      <c r="G14" s="8">
        <f t="shared" si="0"/>
        <v>0.01582175925925927</v>
      </c>
      <c r="H14" s="6">
        <v>9</v>
      </c>
      <c r="I14" s="6">
        <v>3</v>
      </c>
      <c r="J14" s="6">
        <v>2</v>
      </c>
      <c r="K14" s="6">
        <v>0</v>
      </c>
      <c r="L14" s="6">
        <v>0</v>
      </c>
      <c r="M14" s="6">
        <v>6</v>
      </c>
      <c r="N14" s="6">
        <v>7</v>
      </c>
      <c r="O14" s="6">
        <v>5</v>
      </c>
      <c r="P14" s="6">
        <v>0</v>
      </c>
      <c r="Q14" s="6">
        <v>0</v>
      </c>
      <c r="R14" s="6">
        <f t="shared" si="1"/>
        <v>32</v>
      </c>
      <c r="S14" s="8">
        <f t="shared" si="2"/>
        <v>0.005555555555555556</v>
      </c>
      <c r="T14" s="8"/>
      <c r="U14" s="8">
        <f t="shared" si="3"/>
        <v>0.021377314814814828</v>
      </c>
      <c r="V14" s="6">
        <v>14</v>
      </c>
    </row>
    <row r="15" spans="1:22" ht="19.5" customHeight="1">
      <c r="A15" s="3"/>
      <c r="B15" s="6">
        <v>8</v>
      </c>
      <c r="C15" s="6">
        <v>312</v>
      </c>
      <c r="D15" s="6" t="s">
        <v>20</v>
      </c>
      <c r="E15" s="8">
        <v>0.10590277777777778</v>
      </c>
      <c r="F15" s="8">
        <v>0.09375</v>
      </c>
      <c r="G15" s="8">
        <f t="shared" si="0"/>
        <v>0.012152777777777776</v>
      </c>
      <c r="H15" s="6">
        <v>0</v>
      </c>
      <c r="I15" s="6">
        <v>1</v>
      </c>
      <c r="J15" s="6">
        <v>2</v>
      </c>
      <c r="K15" s="6">
        <v>0</v>
      </c>
      <c r="L15" s="6">
        <v>0</v>
      </c>
      <c r="M15" s="6">
        <v>0</v>
      </c>
      <c r="N15" s="6">
        <v>3</v>
      </c>
      <c r="O15" s="6">
        <v>0</v>
      </c>
      <c r="P15" s="6">
        <v>0</v>
      </c>
      <c r="Q15" s="6">
        <v>0</v>
      </c>
      <c r="R15" s="6">
        <f t="shared" si="1"/>
        <v>6</v>
      </c>
      <c r="S15" s="8">
        <f t="shared" si="2"/>
        <v>0.0010416666666666667</v>
      </c>
      <c r="T15" s="8"/>
      <c r="U15" s="8">
        <f t="shared" si="3"/>
        <v>0.013194444444444443</v>
      </c>
      <c r="V15" s="6">
        <v>1</v>
      </c>
    </row>
    <row r="16" spans="1:22" ht="28.5" customHeight="1">
      <c r="A16" s="3"/>
      <c r="B16" s="6">
        <v>9</v>
      </c>
      <c r="C16" s="6" t="s">
        <v>101</v>
      </c>
      <c r="D16" s="6" t="s">
        <v>102</v>
      </c>
      <c r="E16" s="8">
        <v>0.13642361111111112</v>
      </c>
      <c r="F16" s="8">
        <v>0.12430555555555556</v>
      </c>
      <c r="G16" s="8">
        <f t="shared" si="0"/>
        <v>0.012118055555555562</v>
      </c>
      <c r="H16" s="6">
        <v>6</v>
      </c>
      <c r="I16" s="6">
        <v>0</v>
      </c>
      <c r="J16" s="6">
        <v>4</v>
      </c>
      <c r="K16" s="6">
        <v>0</v>
      </c>
      <c r="L16" s="6">
        <v>0</v>
      </c>
      <c r="M16" s="6">
        <v>0</v>
      </c>
      <c r="N16" s="6">
        <v>1</v>
      </c>
      <c r="O16" s="6">
        <v>5</v>
      </c>
      <c r="P16" s="6">
        <v>0</v>
      </c>
      <c r="Q16" s="6">
        <v>0</v>
      </c>
      <c r="R16" s="6">
        <f t="shared" si="1"/>
        <v>16</v>
      </c>
      <c r="S16" s="8">
        <f t="shared" si="2"/>
        <v>0.002777777777777778</v>
      </c>
      <c r="T16" s="8"/>
      <c r="U16" s="8">
        <f t="shared" si="3"/>
        <v>0.01489583333333334</v>
      </c>
      <c r="V16" s="6">
        <v>6</v>
      </c>
    </row>
    <row r="17" spans="1:22" ht="27.75" customHeight="1">
      <c r="A17" s="3"/>
      <c r="B17" s="6">
        <v>10</v>
      </c>
      <c r="C17" s="6" t="s">
        <v>103</v>
      </c>
      <c r="D17" s="6" t="s">
        <v>21</v>
      </c>
      <c r="E17" s="8">
        <v>0.17993055555555557</v>
      </c>
      <c r="F17" s="8">
        <v>0.1625</v>
      </c>
      <c r="G17" s="8">
        <f t="shared" si="0"/>
        <v>0.01743055555555556</v>
      </c>
      <c r="H17" s="6">
        <v>0</v>
      </c>
      <c r="I17" s="6">
        <v>2</v>
      </c>
      <c r="J17" s="6">
        <v>7</v>
      </c>
      <c r="K17" s="6">
        <v>1</v>
      </c>
      <c r="L17" s="6">
        <v>1</v>
      </c>
      <c r="M17" s="6">
        <v>6</v>
      </c>
      <c r="N17" s="6">
        <v>0</v>
      </c>
      <c r="O17" s="6">
        <v>1</v>
      </c>
      <c r="P17" s="6">
        <v>0</v>
      </c>
      <c r="Q17" s="6">
        <v>0</v>
      </c>
      <c r="R17" s="6">
        <f t="shared" si="1"/>
        <v>18</v>
      </c>
      <c r="S17" s="8">
        <f t="shared" si="2"/>
        <v>0.003125</v>
      </c>
      <c r="T17" s="8"/>
      <c r="U17" s="8">
        <f t="shared" si="3"/>
        <v>0.02055555555555556</v>
      </c>
      <c r="V17" s="6">
        <v>13</v>
      </c>
    </row>
    <row r="18" spans="1:22" ht="19.5" customHeight="1">
      <c r="A18" s="3"/>
      <c r="B18" s="6">
        <v>11</v>
      </c>
      <c r="C18" s="6" t="s">
        <v>104</v>
      </c>
      <c r="D18" s="6" t="s">
        <v>21</v>
      </c>
      <c r="E18" s="8">
        <v>0.16597222222222222</v>
      </c>
      <c r="F18" s="8">
        <v>0.14652777777777778</v>
      </c>
      <c r="G18" s="8">
        <f t="shared" si="0"/>
        <v>0.01944444444444443</v>
      </c>
      <c r="H18" s="6">
        <v>3</v>
      </c>
      <c r="I18" s="6">
        <v>3</v>
      </c>
      <c r="J18" s="6">
        <v>11</v>
      </c>
      <c r="K18" s="6">
        <v>0</v>
      </c>
      <c r="L18" s="6">
        <v>3</v>
      </c>
      <c r="M18" s="6">
        <v>6</v>
      </c>
      <c r="N18" s="6">
        <v>3</v>
      </c>
      <c r="O18" s="6">
        <v>1</v>
      </c>
      <c r="P18" s="6">
        <v>0</v>
      </c>
      <c r="Q18" s="6">
        <v>2</v>
      </c>
      <c r="R18" s="6">
        <f t="shared" si="1"/>
        <v>32</v>
      </c>
      <c r="S18" s="8">
        <f t="shared" si="2"/>
        <v>0.005555555555555556</v>
      </c>
      <c r="T18" s="8"/>
      <c r="U18" s="8">
        <f t="shared" si="3"/>
        <v>0.024999999999999988</v>
      </c>
      <c r="V18" s="6">
        <v>16</v>
      </c>
    </row>
    <row r="19" spans="1:22" ht="19.5" customHeight="1">
      <c r="A19" s="3"/>
      <c r="B19" s="6">
        <v>12</v>
      </c>
      <c r="C19" s="6" t="s">
        <v>105</v>
      </c>
      <c r="D19" s="6" t="s">
        <v>21</v>
      </c>
      <c r="E19" s="8">
        <v>0.21788194444444445</v>
      </c>
      <c r="F19" s="8">
        <v>0.2</v>
      </c>
      <c r="G19" s="8">
        <f t="shared" si="0"/>
        <v>0.017881944444444436</v>
      </c>
      <c r="H19" s="6">
        <v>0</v>
      </c>
      <c r="I19" s="6">
        <v>3</v>
      </c>
      <c r="J19" s="6">
        <v>0</v>
      </c>
      <c r="K19" s="6">
        <v>0</v>
      </c>
      <c r="L19" s="6">
        <v>1</v>
      </c>
      <c r="M19" s="6">
        <v>0</v>
      </c>
      <c r="N19" s="6">
        <v>3</v>
      </c>
      <c r="O19" s="6">
        <v>1</v>
      </c>
      <c r="P19" s="6">
        <v>0</v>
      </c>
      <c r="Q19" s="6">
        <v>0</v>
      </c>
      <c r="R19" s="6">
        <f t="shared" si="1"/>
        <v>8</v>
      </c>
      <c r="S19" s="8">
        <f t="shared" si="2"/>
        <v>0.001388888888888889</v>
      </c>
      <c r="T19" s="8"/>
      <c r="U19" s="8">
        <f t="shared" si="3"/>
        <v>0.019270833333333324</v>
      </c>
      <c r="V19" s="6">
        <v>12</v>
      </c>
    </row>
    <row r="20" spans="1:22" ht="19.5" customHeight="1">
      <c r="A20" s="3"/>
      <c r="B20" s="6">
        <v>13</v>
      </c>
      <c r="C20" s="6" t="s">
        <v>106</v>
      </c>
      <c r="D20" s="6" t="s">
        <v>20</v>
      </c>
      <c r="E20" s="8">
        <v>0.2017939814814815</v>
      </c>
      <c r="F20" s="8">
        <v>0.19027777777777777</v>
      </c>
      <c r="G20" s="8">
        <f t="shared" si="0"/>
        <v>0.011516203703703737</v>
      </c>
      <c r="H20" s="6">
        <v>3</v>
      </c>
      <c r="I20" s="6">
        <v>3</v>
      </c>
      <c r="J20" s="6">
        <v>0</v>
      </c>
      <c r="K20" s="6">
        <v>1</v>
      </c>
      <c r="L20" s="6">
        <v>0</v>
      </c>
      <c r="M20" s="6">
        <v>6</v>
      </c>
      <c r="N20" s="6">
        <v>0</v>
      </c>
      <c r="O20" s="6">
        <v>1</v>
      </c>
      <c r="P20" s="6">
        <v>0</v>
      </c>
      <c r="Q20" s="6">
        <v>0</v>
      </c>
      <c r="R20" s="6">
        <f t="shared" si="1"/>
        <v>14</v>
      </c>
      <c r="S20" s="8">
        <f t="shared" si="2"/>
        <v>0.0024305555555555556</v>
      </c>
      <c r="T20" s="8"/>
      <c r="U20" s="8">
        <f t="shared" si="3"/>
        <v>0.013946759259259292</v>
      </c>
      <c r="V20" s="6">
        <v>4</v>
      </c>
    </row>
    <row r="21" spans="1:22" ht="19.5" customHeight="1">
      <c r="A21" s="3"/>
      <c r="B21" s="6">
        <v>14</v>
      </c>
      <c r="C21" s="6" t="s">
        <v>107</v>
      </c>
      <c r="D21" s="6" t="s">
        <v>21</v>
      </c>
      <c r="E21" s="8">
        <v>0.22604166666666667</v>
      </c>
      <c r="F21" s="8">
        <v>0.21458333333333335</v>
      </c>
      <c r="G21" s="8">
        <f t="shared" si="0"/>
        <v>0.01145833333333332</v>
      </c>
      <c r="H21" s="6">
        <v>0</v>
      </c>
      <c r="I21" s="6">
        <v>2</v>
      </c>
      <c r="J21" s="6">
        <v>0</v>
      </c>
      <c r="K21" s="6">
        <v>0</v>
      </c>
      <c r="L21" s="6">
        <v>1</v>
      </c>
      <c r="M21" s="6">
        <v>6</v>
      </c>
      <c r="N21" s="6">
        <v>0</v>
      </c>
      <c r="O21" s="6">
        <v>2</v>
      </c>
      <c r="P21" s="6">
        <v>0</v>
      </c>
      <c r="Q21" s="6">
        <v>0</v>
      </c>
      <c r="R21" s="6">
        <f t="shared" si="1"/>
        <v>11</v>
      </c>
      <c r="S21" s="8">
        <f t="shared" si="2"/>
        <v>0.0019097222222222224</v>
      </c>
      <c r="T21" s="8"/>
      <c r="U21" s="8">
        <f t="shared" si="3"/>
        <v>0.013368055555555543</v>
      </c>
      <c r="V21" s="6">
        <v>2</v>
      </c>
    </row>
    <row r="22" spans="1:22" ht="19.5" customHeight="1">
      <c r="A22" s="3"/>
      <c r="B22" s="6">
        <v>15</v>
      </c>
      <c r="C22" s="6" t="s">
        <v>108</v>
      </c>
      <c r="D22" s="6" t="s">
        <v>21</v>
      </c>
      <c r="E22" s="8">
        <v>0.24479166666666666</v>
      </c>
      <c r="F22" s="8">
        <v>0.22916666666666666</v>
      </c>
      <c r="G22" s="8">
        <f t="shared" si="0"/>
        <v>0.015625</v>
      </c>
      <c r="H22" s="6">
        <v>0</v>
      </c>
      <c r="I22" s="6">
        <v>1</v>
      </c>
      <c r="J22" s="6">
        <v>15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f t="shared" si="1"/>
        <v>17</v>
      </c>
      <c r="S22" s="8">
        <f t="shared" si="2"/>
        <v>0.002951388888888889</v>
      </c>
      <c r="T22" s="8"/>
      <c r="U22" s="8">
        <f t="shared" si="3"/>
        <v>0.01857638888888889</v>
      </c>
      <c r="V22" s="6">
        <v>11</v>
      </c>
    </row>
    <row r="23" spans="1:22" ht="19.5" customHeight="1">
      <c r="A23" s="3"/>
      <c r="B23" s="6">
        <v>16</v>
      </c>
      <c r="C23" s="6" t="s">
        <v>109</v>
      </c>
      <c r="D23" s="6" t="s">
        <v>22</v>
      </c>
      <c r="E23" s="8">
        <v>0.01247685185185185</v>
      </c>
      <c r="F23" s="8">
        <v>0</v>
      </c>
      <c r="G23" s="8">
        <f t="shared" si="0"/>
        <v>0.01247685185185185</v>
      </c>
      <c r="H23" s="6">
        <v>3</v>
      </c>
      <c r="I23" s="6">
        <v>2</v>
      </c>
      <c r="J23" s="6">
        <v>5</v>
      </c>
      <c r="K23" s="6">
        <v>0</v>
      </c>
      <c r="L23" s="6">
        <v>0</v>
      </c>
      <c r="M23" s="6">
        <v>6</v>
      </c>
      <c r="N23" s="6">
        <v>5</v>
      </c>
      <c r="O23" s="6">
        <v>3</v>
      </c>
      <c r="P23" s="6">
        <v>0</v>
      </c>
      <c r="Q23" s="6">
        <v>0</v>
      </c>
      <c r="R23" s="6">
        <f t="shared" si="1"/>
        <v>24</v>
      </c>
      <c r="S23" s="8">
        <f t="shared" si="2"/>
        <v>0.004166666666666667</v>
      </c>
      <c r="T23" s="8"/>
      <c r="U23" s="8">
        <f t="shared" si="3"/>
        <v>0.016643518518518516</v>
      </c>
      <c r="V23" s="6">
        <v>9</v>
      </c>
    </row>
    <row r="24" spans="1:22" ht="19.5" customHeight="1">
      <c r="A24" s="3"/>
      <c r="B24" s="6">
        <v>17</v>
      </c>
      <c r="C24" s="6" t="s">
        <v>124</v>
      </c>
      <c r="D24" s="6" t="s">
        <v>22</v>
      </c>
      <c r="E24" s="8">
        <v>0.012152777777777778</v>
      </c>
      <c r="F24" s="8">
        <v>0</v>
      </c>
      <c r="G24" s="8">
        <f t="shared" si="0"/>
        <v>0.012152777777777778</v>
      </c>
      <c r="H24" s="6">
        <v>3</v>
      </c>
      <c r="I24" s="6">
        <v>2</v>
      </c>
      <c r="J24" s="6">
        <v>3</v>
      </c>
      <c r="K24" s="6">
        <v>1</v>
      </c>
      <c r="L24" s="6">
        <v>0</v>
      </c>
      <c r="M24" s="6">
        <v>16</v>
      </c>
      <c r="N24" s="6">
        <v>1</v>
      </c>
      <c r="O24" s="6">
        <v>7</v>
      </c>
      <c r="P24" s="6">
        <v>0</v>
      </c>
      <c r="Q24" s="6">
        <v>0</v>
      </c>
      <c r="R24" s="6">
        <f t="shared" si="1"/>
        <v>33</v>
      </c>
      <c r="S24" s="8">
        <f t="shared" si="2"/>
        <v>0.005729166666666667</v>
      </c>
      <c r="T24" s="8"/>
      <c r="U24" s="8">
        <f t="shared" si="3"/>
        <v>0.017881944444444443</v>
      </c>
      <c r="V24" s="6" t="s">
        <v>95</v>
      </c>
    </row>
    <row r="25" spans="1:22" ht="19.5" customHeight="1">
      <c r="A25" s="3"/>
      <c r="B25" s="6">
        <v>18</v>
      </c>
      <c r="C25" s="6">
        <v>332</v>
      </c>
      <c r="D25" s="6" t="s">
        <v>19</v>
      </c>
      <c r="E25" s="8">
        <v>0.012152777777777778</v>
      </c>
      <c r="F25" s="8">
        <v>0</v>
      </c>
      <c r="G25" s="8">
        <f t="shared" si="0"/>
        <v>0.012152777777777778</v>
      </c>
      <c r="H25" s="6">
        <v>3</v>
      </c>
      <c r="I25" s="6">
        <v>3</v>
      </c>
      <c r="J25" s="6">
        <v>1</v>
      </c>
      <c r="K25" s="6">
        <v>0</v>
      </c>
      <c r="L25" s="6">
        <v>1</v>
      </c>
      <c r="M25" s="6">
        <v>6</v>
      </c>
      <c r="N25" s="6">
        <v>0</v>
      </c>
      <c r="O25" s="6">
        <v>5</v>
      </c>
      <c r="P25" s="6">
        <v>0</v>
      </c>
      <c r="Q25" s="6">
        <v>0</v>
      </c>
      <c r="R25" s="6">
        <f t="shared" si="1"/>
        <v>19</v>
      </c>
      <c r="S25" s="8">
        <f t="shared" si="2"/>
        <v>0.003298611111111111</v>
      </c>
      <c r="T25" s="8"/>
      <c r="U25" s="8">
        <f t="shared" si="3"/>
        <v>0.01545138888888889</v>
      </c>
      <c r="V25" s="6">
        <v>7</v>
      </c>
    </row>
    <row r="26" spans="1:22" ht="18" customHeight="1" hidden="1">
      <c r="A26" s="3"/>
      <c r="B26" s="6">
        <v>19</v>
      </c>
      <c r="C26" s="6">
        <f>сводный!B27</f>
        <v>0</v>
      </c>
      <c r="D26" s="6">
        <f>сводный!C27</f>
        <v>0</v>
      </c>
      <c r="E26" s="8"/>
      <c r="F26" s="8"/>
      <c r="G26" s="8">
        <f aca="true" t="shared" si="4" ref="G26:G42">E26-F26</f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aca="true" t="shared" si="5" ref="R26:R42">SUM(H26:Q26)</f>
        <v>0</v>
      </c>
      <c r="S26" s="8">
        <f t="shared" si="2"/>
        <v>0</v>
      </c>
      <c r="T26" s="8"/>
      <c r="U26" s="8">
        <f t="shared" si="3"/>
        <v>0</v>
      </c>
      <c r="V26" s="6"/>
    </row>
    <row r="27" spans="1:22" ht="18" customHeight="1" hidden="1">
      <c r="A27" s="3"/>
      <c r="B27" s="6">
        <v>20</v>
      </c>
      <c r="C27" s="6">
        <f>сводный!B28</f>
        <v>0</v>
      </c>
      <c r="D27" s="6">
        <f>сводный!C28</f>
        <v>0</v>
      </c>
      <c r="E27" s="8"/>
      <c r="F27" s="8"/>
      <c r="G27" s="8">
        <f t="shared" si="4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5"/>
        <v>0</v>
      </c>
      <c r="S27" s="8">
        <f t="shared" si="2"/>
        <v>0</v>
      </c>
      <c r="T27" s="8"/>
      <c r="U27" s="8">
        <f t="shared" si="3"/>
        <v>0</v>
      </c>
      <c r="V27" s="6"/>
    </row>
    <row r="28" spans="1:22" ht="18" customHeight="1" hidden="1">
      <c r="A28" s="3"/>
      <c r="B28" s="6">
        <v>21</v>
      </c>
      <c r="C28" s="6">
        <f>сводный!B29</f>
        <v>0</v>
      </c>
      <c r="D28" s="6">
        <f>сводный!C29</f>
        <v>0</v>
      </c>
      <c r="E28" s="8"/>
      <c r="F28" s="8"/>
      <c r="G28" s="8">
        <f t="shared" si="4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5"/>
        <v>0</v>
      </c>
      <c r="S28" s="8">
        <f t="shared" si="2"/>
        <v>0</v>
      </c>
      <c r="T28" s="8"/>
      <c r="U28" s="8">
        <f t="shared" si="3"/>
        <v>0</v>
      </c>
      <c r="V28" s="6"/>
    </row>
    <row r="29" spans="1:22" ht="18" customHeight="1" hidden="1">
      <c r="A29" s="3"/>
      <c r="B29" s="6">
        <v>22</v>
      </c>
      <c r="C29" s="6">
        <f>сводный!B30</f>
        <v>0</v>
      </c>
      <c r="D29" s="6">
        <f>сводный!C30</f>
        <v>0</v>
      </c>
      <c r="E29" s="8"/>
      <c r="F29" s="8"/>
      <c r="G29" s="8">
        <f t="shared" si="4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5"/>
        <v>0</v>
      </c>
      <c r="S29" s="8">
        <f t="shared" si="2"/>
        <v>0</v>
      </c>
      <c r="T29" s="8"/>
      <c r="U29" s="8">
        <f t="shared" si="3"/>
        <v>0</v>
      </c>
      <c r="V29" s="6"/>
    </row>
    <row r="30" spans="1:22" ht="18" customHeight="1" hidden="1">
      <c r="A30" s="3"/>
      <c r="B30" s="6">
        <v>23</v>
      </c>
      <c r="C30" s="6">
        <f>сводный!B31</f>
        <v>0</v>
      </c>
      <c r="D30" s="6">
        <f>сводный!C31</f>
        <v>0</v>
      </c>
      <c r="E30" s="8"/>
      <c r="F30" s="8"/>
      <c r="G30" s="8">
        <f t="shared" si="4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5"/>
        <v>0</v>
      </c>
      <c r="S30" s="8">
        <f t="shared" si="2"/>
        <v>0</v>
      </c>
      <c r="T30" s="8"/>
      <c r="U30" s="8">
        <f t="shared" si="3"/>
        <v>0</v>
      </c>
      <c r="V30" s="6"/>
    </row>
    <row r="31" spans="1:22" ht="18" customHeight="1" hidden="1">
      <c r="A31" s="3"/>
      <c r="B31" s="6">
        <v>24</v>
      </c>
      <c r="C31" s="6">
        <f>сводный!B32</f>
        <v>0</v>
      </c>
      <c r="D31" s="6">
        <f>сводный!C32</f>
        <v>0</v>
      </c>
      <c r="E31" s="8"/>
      <c r="F31" s="8"/>
      <c r="G31" s="8">
        <f t="shared" si="4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5"/>
        <v>0</v>
      </c>
      <c r="S31" s="8">
        <f t="shared" si="2"/>
        <v>0</v>
      </c>
      <c r="T31" s="8"/>
      <c r="U31" s="8">
        <f t="shared" si="3"/>
        <v>0</v>
      </c>
      <c r="V31" s="6"/>
    </row>
    <row r="32" spans="1:22" ht="18" customHeight="1" hidden="1">
      <c r="A32" s="3"/>
      <c r="B32" s="6">
        <v>25</v>
      </c>
      <c r="C32" s="6">
        <f>сводный!B33</f>
        <v>0</v>
      </c>
      <c r="D32" s="6">
        <f>сводный!C33</f>
        <v>0</v>
      </c>
      <c r="E32" s="8"/>
      <c r="F32" s="8"/>
      <c r="G32" s="8">
        <f t="shared" si="4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5"/>
        <v>0</v>
      </c>
      <c r="S32" s="8">
        <f t="shared" si="2"/>
        <v>0</v>
      </c>
      <c r="T32" s="8"/>
      <c r="U32" s="8">
        <f t="shared" si="3"/>
        <v>0</v>
      </c>
      <c r="V32" s="6"/>
    </row>
    <row r="33" spans="1:22" ht="12.75" hidden="1">
      <c r="A33" s="3"/>
      <c r="B33" s="6">
        <v>19</v>
      </c>
      <c r="C33" s="6"/>
      <c r="D33" s="6"/>
      <c r="E33" s="8"/>
      <c r="F33" s="8"/>
      <c r="G33" s="8">
        <f t="shared" si="4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 t="shared" si="5"/>
        <v>0</v>
      </c>
      <c r="S33" s="10">
        <f t="shared" si="2"/>
        <v>0</v>
      </c>
      <c r="T33" s="10"/>
      <c r="U33" s="10">
        <f aca="true" t="shared" si="6" ref="U33:U41">G33+S33-T33</f>
        <v>0</v>
      </c>
      <c r="V33" s="6"/>
    </row>
    <row r="34" spans="1:22" ht="12.75" hidden="1">
      <c r="A34" s="3"/>
      <c r="B34" s="6">
        <v>20</v>
      </c>
      <c r="C34" s="6"/>
      <c r="D34" s="6"/>
      <c r="E34" s="8"/>
      <c r="F34" s="8"/>
      <c r="G34" s="8">
        <f t="shared" si="4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5"/>
        <v>0</v>
      </c>
      <c r="S34" s="10">
        <f t="shared" si="2"/>
        <v>0</v>
      </c>
      <c r="T34" s="10"/>
      <c r="U34" s="10">
        <f t="shared" si="6"/>
        <v>0</v>
      </c>
      <c r="V34" s="6"/>
    </row>
    <row r="35" spans="1:22" ht="12.75" hidden="1">
      <c r="A35" s="3"/>
      <c r="B35" s="6">
        <v>21</v>
      </c>
      <c r="C35" s="6"/>
      <c r="D35" s="6"/>
      <c r="E35" s="8"/>
      <c r="F35" s="8"/>
      <c r="G35" s="8">
        <f t="shared" si="4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si="5"/>
        <v>0</v>
      </c>
      <c r="S35" s="10">
        <f t="shared" si="2"/>
        <v>0</v>
      </c>
      <c r="T35" s="10"/>
      <c r="U35" s="10">
        <f t="shared" si="6"/>
        <v>0</v>
      </c>
      <c r="V35" s="6"/>
    </row>
    <row r="36" spans="1:22" ht="12.75" hidden="1">
      <c r="A36" s="3"/>
      <c r="B36" s="6">
        <v>22</v>
      </c>
      <c r="C36" s="6"/>
      <c r="D36" s="6"/>
      <c r="E36" s="8"/>
      <c r="F36" s="8"/>
      <c r="G36" s="8">
        <f t="shared" si="4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5"/>
        <v>0</v>
      </c>
      <c r="S36" s="10">
        <f t="shared" si="2"/>
        <v>0</v>
      </c>
      <c r="T36" s="10"/>
      <c r="U36" s="10">
        <f t="shared" si="6"/>
        <v>0</v>
      </c>
      <c r="V36" s="6"/>
    </row>
    <row r="37" spans="1:22" ht="12.75" hidden="1">
      <c r="A37" s="3"/>
      <c r="B37" s="6">
        <v>23</v>
      </c>
      <c r="C37" s="6"/>
      <c r="D37" s="6"/>
      <c r="E37" s="8"/>
      <c r="F37" s="8"/>
      <c r="G37" s="8">
        <f t="shared" si="4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5"/>
        <v>0</v>
      </c>
      <c r="S37" s="8">
        <f t="shared" si="2"/>
        <v>0</v>
      </c>
      <c r="T37" s="8"/>
      <c r="U37" s="8">
        <f t="shared" si="6"/>
        <v>0</v>
      </c>
      <c r="V37" s="6"/>
    </row>
    <row r="38" spans="1:22" ht="12.75" hidden="1">
      <c r="A38" s="3"/>
      <c r="B38" s="6">
        <v>24</v>
      </c>
      <c r="C38" s="6"/>
      <c r="D38" s="6"/>
      <c r="E38" s="8"/>
      <c r="F38" s="8"/>
      <c r="G38" s="8">
        <f t="shared" si="4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5"/>
        <v>0</v>
      </c>
      <c r="S38" s="8">
        <f t="shared" si="2"/>
        <v>0</v>
      </c>
      <c r="T38" s="8"/>
      <c r="U38" s="8">
        <f t="shared" si="6"/>
        <v>0</v>
      </c>
      <c r="V38" s="6"/>
    </row>
    <row r="39" spans="1:22" ht="12.75" hidden="1">
      <c r="A39" s="3"/>
      <c r="B39" s="6">
        <v>25</v>
      </c>
      <c r="C39" s="6"/>
      <c r="D39" s="6"/>
      <c r="E39" s="8"/>
      <c r="F39" s="8"/>
      <c r="G39" s="8">
        <f t="shared" si="4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5"/>
        <v>0</v>
      </c>
      <c r="S39" s="8">
        <f t="shared" si="2"/>
        <v>0</v>
      </c>
      <c r="T39" s="8"/>
      <c r="U39" s="8">
        <f t="shared" si="6"/>
        <v>0</v>
      </c>
      <c r="V39" s="6"/>
    </row>
    <row r="40" spans="1:22" ht="12.75" hidden="1">
      <c r="A40" s="3"/>
      <c r="B40" s="6">
        <v>26</v>
      </c>
      <c r="C40" s="6"/>
      <c r="D40" s="6"/>
      <c r="E40" s="8"/>
      <c r="F40" s="8"/>
      <c r="G40" s="8">
        <f t="shared" si="4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si="5"/>
        <v>0</v>
      </c>
      <c r="S40" s="8">
        <f t="shared" si="2"/>
        <v>0</v>
      </c>
      <c r="T40" s="8"/>
      <c r="U40" s="8">
        <f t="shared" si="6"/>
        <v>0</v>
      </c>
      <c r="V40" s="6"/>
    </row>
    <row r="41" spans="1:22" ht="12.75" hidden="1">
      <c r="A41" s="3"/>
      <c r="B41" s="6">
        <v>27</v>
      </c>
      <c r="C41" s="6"/>
      <c r="D41" s="6"/>
      <c r="E41" s="8"/>
      <c r="F41" s="8"/>
      <c r="G41" s="8">
        <f t="shared" si="4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5"/>
        <v>0</v>
      </c>
      <c r="S41" s="8">
        <f t="shared" si="2"/>
        <v>0</v>
      </c>
      <c r="T41" s="8"/>
      <c r="U41" s="8">
        <f t="shared" si="6"/>
        <v>0</v>
      </c>
      <c r="V41" s="6"/>
    </row>
    <row r="42" spans="1:22" ht="12.75" hidden="1">
      <c r="A42" s="3"/>
      <c r="B42" s="3"/>
      <c r="C42" s="3"/>
      <c r="D42" s="3"/>
      <c r="E42" s="3"/>
      <c r="F42" s="26">
        <v>0</v>
      </c>
      <c r="G42" s="8">
        <f t="shared" si="4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6">
        <f t="shared" si="5"/>
        <v>0</v>
      </c>
      <c r="S42" s="3"/>
      <c r="T42" s="3"/>
      <c r="U42" s="3"/>
      <c r="V42" s="3"/>
    </row>
    <row r="43" spans="1:22" ht="1.5" customHeight="1">
      <c r="A43" s="3"/>
      <c r="B43" s="3"/>
      <c r="C43" s="3"/>
      <c r="D43" s="3"/>
      <c r="E43" s="3"/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1" customHeight="1">
      <c r="A44" s="41" t="s">
        <v>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</row>
    <row r="46" spans="1:22" ht="22.5" customHeight="1">
      <c r="A46" s="41" t="s">
        <v>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</sheetData>
  <mergeCells count="20">
    <mergeCell ref="A44:V44"/>
    <mergeCell ref="A46:V46"/>
    <mergeCell ref="S6:S7"/>
    <mergeCell ref="T6:T7"/>
    <mergeCell ref="H6:Q6"/>
    <mergeCell ref="R6:R7"/>
    <mergeCell ref="U6:U7"/>
    <mergeCell ref="V6:V7"/>
    <mergeCell ref="B5:F5"/>
    <mergeCell ref="Q5:V5"/>
    <mergeCell ref="B6:B7"/>
    <mergeCell ref="C6:C7"/>
    <mergeCell ref="D6:D7"/>
    <mergeCell ref="E6:E7"/>
    <mergeCell ref="F6:F7"/>
    <mergeCell ref="G6:G7"/>
    <mergeCell ref="B1:V1"/>
    <mergeCell ref="B2:V2"/>
    <mergeCell ref="B3:V3"/>
    <mergeCell ref="B4:V4"/>
  </mergeCells>
  <printOptions/>
  <pageMargins left="0.16" right="0.16" top="0.16" bottom="0.16" header="0.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E18" sqref="E18"/>
    </sheetView>
  </sheetViews>
  <sheetFormatPr defaultColWidth="9.00390625" defaultRowHeight="12.75"/>
  <cols>
    <col min="1" max="1" width="3.125" style="4" customWidth="1"/>
    <col min="2" max="2" width="12.25390625" style="4" customWidth="1"/>
    <col min="3" max="3" width="17.75390625" style="4" customWidth="1"/>
    <col min="4" max="14" width="8.25390625" style="4" customWidth="1"/>
    <col min="15" max="19" width="9.125" style="4" hidden="1" customWidth="1"/>
    <col min="20" max="20" width="8.125" style="4" bestFit="1" customWidth="1"/>
    <col min="21" max="21" width="7.625" style="4" bestFit="1" customWidth="1"/>
    <col min="22" max="22" width="7.875" style="4" bestFit="1" customWidth="1"/>
    <col min="23" max="16384" width="9.125" style="4" customWidth="1"/>
  </cols>
  <sheetData>
    <row r="1" spans="1:22" ht="12.7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.75" customHeight="1">
      <c r="A5" s="50" t="s">
        <v>85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50" t="s">
        <v>2</v>
      </c>
      <c r="N5" s="50"/>
      <c r="O5" s="50"/>
      <c r="P5" s="50"/>
      <c r="Q5" s="50"/>
      <c r="R5" s="50"/>
      <c r="S5" s="50"/>
      <c r="T5" s="50"/>
      <c r="U5" s="50"/>
      <c r="V5" s="50"/>
    </row>
    <row r="6" spans="1:22" ht="123" customHeight="1">
      <c r="A6" s="51" t="s">
        <v>3</v>
      </c>
      <c r="B6" s="51" t="s">
        <v>4</v>
      </c>
      <c r="C6" s="51" t="s">
        <v>5</v>
      </c>
      <c r="D6" s="27" t="s">
        <v>63</v>
      </c>
      <c r="E6" s="27" t="s">
        <v>64</v>
      </c>
      <c r="F6" s="27" t="s">
        <v>65</v>
      </c>
      <c r="G6" s="27" t="s">
        <v>66</v>
      </c>
      <c r="H6" s="27" t="s">
        <v>67</v>
      </c>
      <c r="I6" s="27" t="s">
        <v>68</v>
      </c>
      <c r="J6" s="27" t="s">
        <v>69</v>
      </c>
      <c r="K6" s="27" t="s">
        <v>70</v>
      </c>
      <c r="L6" s="27" t="s">
        <v>71</v>
      </c>
      <c r="M6" s="27" t="s">
        <v>72</v>
      </c>
      <c r="N6" s="27" t="s">
        <v>73</v>
      </c>
      <c r="O6" s="28"/>
      <c r="P6" s="28"/>
      <c r="Q6" s="28"/>
      <c r="R6" s="28"/>
      <c r="S6" s="28"/>
      <c r="T6" s="56" t="s">
        <v>24</v>
      </c>
      <c r="U6" s="57" t="s">
        <v>74</v>
      </c>
      <c r="V6" s="44" t="s">
        <v>14</v>
      </c>
    </row>
    <row r="7" spans="1:22" ht="31.5">
      <c r="A7" s="51"/>
      <c r="B7" s="51"/>
      <c r="C7" s="51"/>
      <c r="D7" s="9" t="s">
        <v>75</v>
      </c>
      <c r="E7" s="9" t="s">
        <v>75</v>
      </c>
      <c r="F7" s="9" t="s">
        <v>75</v>
      </c>
      <c r="G7" s="9" t="s">
        <v>75</v>
      </c>
      <c r="H7" s="9" t="s">
        <v>75</v>
      </c>
      <c r="I7" s="9" t="s">
        <v>75</v>
      </c>
      <c r="J7" s="9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76</v>
      </c>
      <c r="P7" s="9" t="s">
        <v>75</v>
      </c>
      <c r="Q7" s="9" t="s">
        <v>76</v>
      </c>
      <c r="R7" s="9" t="s">
        <v>75</v>
      </c>
      <c r="S7" s="9" t="s">
        <v>76</v>
      </c>
      <c r="T7" s="56"/>
      <c r="U7" s="57"/>
      <c r="V7" s="44"/>
    </row>
    <row r="8" spans="1:22" ht="12.75">
      <c r="A8" s="6">
        <v>1</v>
      </c>
      <c r="B8" s="6" t="s">
        <v>17</v>
      </c>
      <c r="C8" s="6" t="s">
        <v>18</v>
      </c>
      <c r="D8" s="6">
        <v>6</v>
      </c>
      <c r="E8" s="6">
        <v>6</v>
      </c>
      <c r="F8" s="6">
        <v>6</v>
      </c>
      <c r="G8" s="6">
        <v>5</v>
      </c>
      <c r="H8" s="6">
        <v>5</v>
      </c>
      <c r="I8" s="6">
        <v>6</v>
      </c>
      <c r="J8" s="6">
        <v>6</v>
      </c>
      <c r="K8" s="6">
        <v>6</v>
      </c>
      <c r="L8" s="6">
        <v>6</v>
      </c>
      <c r="M8" s="6">
        <v>4</v>
      </c>
      <c r="N8" s="6">
        <v>5</v>
      </c>
      <c r="O8" s="6"/>
      <c r="P8" s="6"/>
      <c r="Q8" s="6"/>
      <c r="R8" s="6"/>
      <c r="S8" s="6"/>
      <c r="T8" s="36">
        <f aca="true" t="shared" si="0" ref="T8:T32">SUM(D8:N8)</f>
        <v>61</v>
      </c>
      <c r="U8" s="37">
        <v>4.42</v>
      </c>
      <c r="V8" s="6">
        <v>2</v>
      </c>
    </row>
    <row r="9" spans="1:22" ht="12.75">
      <c r="A9" s="6">
        <v>2</v>
      </c>
      <c r="B9" s="6">
        <v>16</v>
      </c>
      <c r="C9" s="6" t="s">
        <v>94</v>
      </c>
      <c r="D9" s="38">
        <v>2</v>
      </c>
      <c r="E9" s="38">
        <v>1</v>
      </c>
      <c r="F9" s="38">
        <v>0</v>
      </c>
      <c r="G9" s="38">
        <v>4</v>
      </c>
      <c r="H9" s="38">
        <v>4</v>
      </c>
      <c r="I9" s="38">
        <v>3</v>
      </c>
      <c r="J9" s="6">
        <v>0</v>
      </c>
      <c r="K9" s="6">
        <v>1</v>
      </c>
      <c r="L9" s="6">
        <v>0</v>
      </c>
      <c r="M9" s="6">
        <v>0</v>
      </c>
      <c r="N9" s="6">
        <v>3</v>
      </c>
      <c r="O9" s="6"/>
      <c r="P9" s="6"/>
      <c r="Q9" s="6"/>
      <c r="R9" s="6"/>
      <c r="S9" s="6"/>
      <c r="T9" s="36">
        <f t="shared" si="0"/>
        <v>18</v>
      </c>
      <c r="U9" s="37">
        <v>8</v>
      </c>
      <c r="V9" s="6">
        <v>16</v>
      </c>
    </row>
    <row r="10" spans="1:22" ht="12.75">
      <c r="A10" s="6">
        <v>3</v>
      </c>
      <c r="B10" s="6">
        <v>494</v>
      </c>
      <c r="C10" s="6" t="s">
        <v>23</v>
      </c>
      <c r="D10" s="6">
        <v>0</v>
      </c>
      <c r="E10" s="6">
        <v>1</v>
      </c>
      <c r="F10" s="6">
        <v>3</v>
      </c>
      <c r="G10" s="6">
        <v>4</v>
      </c>
      <c r="H10" s="6">
        <v>4</v>
      </c>
      <c r="I10" s="6">
        <v>4</v>
      </c>
      <c r="J10" s="6">
        <v>3</v>
      </c>
      <c r="K10" s="6">
        <v>3</v>
      </c>
      <c r="L10" s="6"/>
      <c r="M10" s="6"/>
      <c r="N10" s="6"/>
      <c r="O10" s="6"/>
      <c r="P10" s="6"/>
      <c r="Q10" s="6"/>
      <c r="R10" s="6"/>
      <c r="S10" s="6"/>
      <c r="T10" s="36">
        <f t="shared" si="0"/>
        <v>22</v>
      </c>
      <c r="U10" s="37">
        <v>8</v>
      </c>
      <c r="V10" s="6" t="s">
        <v>95</v>
      </c>
    </row>
    <row r="11" spans="1:22" ht="12.75">
      <c r="A11" s="6">
        <v>4</v>
      </c>
      <c r="B11" s="6" t="s">
        <v>96</v>
      </c>
      <c r="C11" s="6" t="s">
        <v>23</v>
      </c>
      <c r="D11" s="6">
        <v>3</v>
      </c>
      <c r="E11" s="6">
        <v>5</v>
      </c>
      <c r="F11" s="6">
        <v>5</v>
      </c>
      <c r="G11" s="6">
        <v>6</v>
      </c>
      <c r="H11" s="6">
        <v>6</v>
      </c>
      <c r="I11" s="6">
        <v>6</v>
      </c>
      <c r="J11" s="6">
        <v>4</v>
      </c>
      <c r="K11" s="6">
        <v>4</v>
      </c>
      <c r="L11" s="6">
        <v>2</v>
      </c>
      <c r="M11" s="6">
        <v>3</v>
      </c>
      <c r="N11" s="6">
        <v>5</v>
      </c>
      <c r="O11" s="6"/>
      <c r="P11" s="6"/>
      <c r="Q11" s="6"/>
      <c r="R11" s="6"/>
      <c r="S11" s="6"/>
      <c r="T11" s="36">
        <f t="shared" si="0"/>
        <v>49</v>
      </c>
      <c r="U11" s="37">
        <v>6.01</v>
      </c>
      <c r="V11" s="6">
        <v>7</v>
      </c>
    </row>
    <row r="12" spans="1:22" ht="12.75">
      <c r="A12" s="6">
        <v>5</v>
      </c>
      <c r="B12" s="6" t="s">
        <v>97</v>
      </c>
      <c r="C12" s="6" t="s">
        <v>98</v>
      </c>
      <c r="D12" s="6">
        <v>3</v>
      </c>
      <c r="E12" s="6">
        <v>3</v>
      </c>
      <c r="F12" s="6">
        <v>3</v>
      </c>
      <c r="G12" s="6">
        <v>5</v>
      </c>
      <c r="H12" s="6">
        <v>6</v>
      </c>
      <c r="I12" s="6">
        <v>5</v>
      </c>
      <c r="J12" s="6">
        <v>4</v>
      </c>
      <c r="K12" s="6">
        <v>4</v>
      </c>
      <c r="L12" s="6">
        <v>2</v>
      </c>
      <c r="M12" s="6">
        <v>5</v>
      </c>
      <c r="N12" s="6">
        <v>4</v>
      </c>
      <c r="O12" s="6"/>
      <c r="P12" s="6"/>
      <c r="Q12" s="6"/>
      <c r="R12" s="6"/>
      <c r="S12" s="6"/>
      <c r="T12" s="36">
        <f t="shared" si="0"/>
        <v>44</v>
      </c>
      <c r="U12" s="37">
        <v>7.07</v>
      </c>
      <c r="V12" s="7" t="s">
        <v>36</v>
      </c>
    </row>
    <row r="13" spans="1:22" ht="12.75">
      <c r="A13" s="6">
        <v>6</v>
      </c>
      <c r="B13" s="6">
        <v>296</v>
      </c>
      <c r="C13" s="6" t="s">
        <v>20</v>
      </c>
      <c r="D13" s="6">
        <v>3</v>
      </c>
      <c r="E13" s="6">
        <v>6</v>
      </c>
      <c r="F13" s="6">
        <v>6</v>
      </c>
      <c r="G13" s="6">
        <v>6</v>
      </c>
      <c r="H13" s="6">
        <v>6</v>
      </c>
      <c r="I13" s="6">
        <v>6</v>
      </c>
      <c r="J13" s="6">
        <v>4</v>
      </c>
      <c r="K13" s="6">
        <v>5</v>
      </c>
      <c r="L13" s="6">
        <v>3</v>
      </c>
      <c r="M13" s="6">
        <v>5</v>
      </c>
      <c r="N13" s="6">
        <v>6</v>
      </c>
      <c r="O13" s="6"/>
      <c r="P13" s="6"/>
      <c r="Q13" s="6"/>
      <c r="R13" s="6"/>
      <c r="S13" s="6"/>
      <c r="T13" s="36">
        <f t="shared" si="0"/>
        <v>56</v>
      </c>
      <c r="U13" s="37">
        <v>5.34</v>
      </c>
      <c r="V13" s="6">
        <v>5</v>
      </c>
    </row>
    <row r="14" spans="1:22" ht="12.75">
      <c r="A14" s="6">
        <v>7</v>
      </c>
      <c r="B14" s="6">
        <v>163</v>
      </c>
      <c r="C14" s="6" t="s">
        <v>99</v>
      </c>
      <c r="D14" s="6">
        <v>4</v>
      </c>
      <c r="E14" s="6">
        <v>2</v>
      </c>
      <c r="F14" s="6">
        <v>4</v>
      </c>
      <c r="G14" s="6">
        <v>5</v>
      </c>
      <c r="H14" s="6">
        <v>6</v>
      </c>
      <c r="I14" s="6">
        <v>2</v>
      </c>
      <c r="J14" s="6">
        <v>4</v>
      </c>
      <c r="K14" s="6">
        <v>2</v>
      </c>
      <c r="L14" s="6">
        <v>0</v>
      </c>
      <c r="M14" s="6">
        <v>1</v>
      </c>
      <c r="N14" s="6">
        <v>4</v>
      </c>
      <c r="O14" s="6"/>
      <c r="P14" s="6"/>
      <c r="Q14" s="6"/>
      <c r="R14" s="6"/>
      <c r="S14" s="6"/>
      <c r="T14" s="36">
        <f t="shared" si="0"/>
        <v>34</v>
      </c>
      <c r="U14" s="37">
        <v>7.47</v>
      </c>
      <c r="V14" s="6">
        <v>14</v>
      </c>
    </row>
    <row r="15" spans="1:22" ht="12.75">
      <c r="A15" s="6">
        <v>8</v>
      </c>
      <c r="B15" s="6">
        <v>312</v>
      </c>
      <c r="C15" s="6" t="s">
        <v>20</v>
      </c>
      <c r="D15" s="6">
        <v>3</v>
      </c>
      <c r="E15" s="6">
        <v>5</v>
      </c>
      <c r="F15" s="6">
        <v>5</v>
      </c>
      <c r="G15" s="6">
        <v>6</v>
      </c>
      <c r="H15" s="6">
        <v>6</v>
      </c>
      <c r="I15" s="6">
        <v>5</v>
      </c>
      <c r="J15" s="6">
        <v>6</v>
      </c>
      <c r="K15" s="6">
        <v>6</v>
      </c>
      <c r="L15" s="6">
        <v>5</v>
      </c>
      <c r="M15" s="6">
        <v>3</v>
      </c>
      <c r="N15" s="6">
        <v>4</v>
      </c>
      <c r="O15" s="6"/>
      <c r="P15" s="6"/>
      <c r="Q15" s="6"/>
      <c r="R15" s="6"/>
      <c r="S15" s="6"/>
      <c r="T15" s="36">
        <f t="shared" si="0"/>
        <v>54</v>
      </c>
      <c r="U15" s="37">
        <v>7.1</v>
      </c>
      <c r="V15" s="6">
        <v>6</v>
      </c>
    </row>
    <row r="16" spans="1:22" ht="12.75">
      <c r="A16" s="6">
        <v>9</v>
      </c>
      <c r="B16" s="6" t="s">
        <v>101</v>
      </c>
      <c r="C16" s="6" t="s">
        <v>102</v>
      </c>
      <c r="D16" s="6">
        <v>2</v>
      </c>
      <c r="E16" s="6">
        <v>1</v>
      </c>
      <c r="F16" s="6">
        <v>6</v>
      </c>
      <c r="G16" s="6">
        <v>3</v>
      </c>
      <c r="H16" s="6">
        <v>3</v>
      </c>
      <c r="I16" s="6">
        <v>4</v>
      </c>
      <c r="J16" s="6">
        <v>4</v>
      </c>
      <c r="K16" s="6">
        <v>0</v>
      </c>
      <c r="L16" s="6">
        <v>3</v>
      </c>
      <c r="M16" s="6">
        <v>2</v>
      </c>
      <c r="N16" s="6">
        <v>0</v>
      </c>
      <c r="O16" s="6"/>
      <c r="P16" s="6"/>
      <c r="Q16" s="6"/>
      <c r="R16" s="6"/>
      <c r="S16" s="6"/>
      <c r="T16" s="36">
        <f t="shared" si="0"/>
        <v>28</v>
      </c>
      <c r="U16" s="37">
        <v>8</v>
      </c>
      <c r="V16" s="6">
        <v>15</v>
      </c>
    </row>
    <row r="17" spans="1:22" ht="25.5">
      <c r="A17" s="6">
        <v>10</v>
      </c>
      <c r="B17" s="6" t="s">
        <v>103</v>
      </c>
      <c r="C17" s="6" t="s">
        <v>21</v>
      </c>
      <c r="D17" s="6">
        <v>6</v>
      </c>
      <c r="E17" s="6">
        <v>4</v>
      </c>
      <c r="F17" s="6">
        <v>6</v>
      </c>
      <c r="G17" s="6">
        <v>5</v>
      </c>
      <c r="H17" s="6">
        <v>6</v>
      </c>
      <c r="I17" s="6">
        <v>6</v>
      </c>
      <c r="J17" s="6">
        <v>6</v>
      </c>
      <c r="K17" s="6">
        <v>5</v>
      </c>
      <c r="L17" s="6">
        <v>0</v>
      </c>
      <c r="M17" s="6">
        <v>0</v>
      </c>
      <c r="N17" s="6">
        <v>2</v>
      </c>
      <c r="O17" s="6"/>
      <c r="P17" s="6"/>
      <c r="Q17" s="6"/>
      <c r="R17" s="6"/>
      <c r="S17" s="6"/>
      <c r="T17" s="36">
        <f t="shared" si="0"/>
        <v>46</v>
      </c>
      <c r="U17" s="37">
        <v>8</v>
      </c>
      <c r="V17" s="7" t="s">
        <v>115</v>
      </c>
    </row>
    <row r="18" spans="1:22" ht="12.75">
      <c r="A18" s="6">
        <v>11</v>
      </c>
      <c r="B18" s="6" t="s">
        <v>104</v>
      </c>
      <c r="C18" s="6" t="s">
        <v>21</v>
      </c>
      <c r="D18" s="6">
        <v>2</v>
      </c>
      <c r="E18" s="6">
        <v>2</v>
      </c>
      <c r="F18" s="6">
        <v>4</v>
      </c>
      <c r="G18" s="6">
        <v>5</v>
      </c>
      <c r="H18" s="6">
        <v>6</v>
      </c>
      <c r="I18" s="6">
        <v>5</v>
      </c>
      <c r="J18" s="6">
        <v>4</v>
      </c>
      <c r="K18" s="6">
        <v>5</v>
      </c>
      <c r="L18" s="6">
        <v>1</v>
      </c>
      <c r="M18" s="6">
        <v>5</v>
      </c>
      <c r="N18" s="6">
        <v>5</v>
      </c>
      <c r="O18" s="6"/>
      <c r="P18" s="6"/>
      <c r="Q18" s="6"/>
      <c r="R18" s="6"/>
      <c r="S18" s="6"/>
      <c r="T18" s="36">
        <f t="shared" si="0"/>
        <v>44</v>
      </c>
      <c r="U18" s="37">
        <v>6.52</v>
      </c>
      <c r="V18" s="7" t="s">
        <v>35</v>
      </c>
    </row>
    <row r="19" spans="1:22" ht="12.75">
      <c r="A19" s="6">
        <v>12</v>
      </c>
      <c r="B19" s="6" t="s">
        <v>105</v>
      </c>
      <c r="C19" s="6" t="s">
        <v>21</v>
      </c>
      <c r="D19" s="6">
        <v>3</v>
      </c>
      <c r="E19" s="6">
        <v>6</v>
      </c>
      <c r="F19" s="6">
        <v>5</v>
      </c>
      <c r="G19" s="6">
        <v>5</v>
      </c>
      <c r="H19" s="6">
        <v>6</v>
      </c>
      <c r="I19" s="6">
        <v>6</v>
      </c>
      <c r="J19" s="6">
        <v>5</v>
      </c>
      <c r="K19" s="6">
        <v>5</v>
      </c>
      <c r="L19" s="6">
        <v>0</v>
      </c>
      <c r="M19" s="6">
        <v>0</v>
      </c>
      <c r="N19" s="6">
        <v>5</v>
      </c>
      <c r="O19" s="6"/>
      <c r="P19" s="6"/>
      <c r="Q19" s="6"/>
      <c r="R19" s="6"/>
      <c r="S19" s="6"/>
      <c r="T19" s="36">
        <f t="shared" si="0"/>
        <v>46</v>
      </c>
      <c r="U19" s="37">
        <v>8</v>
      </c>
      <c r="V19" s="7" t="s">
        <v>115</v>
      </c>
    </row>
    <row r="20" spans="1:22" ht="12.75">
      <c r="A20" s="6">
        <v>13</v>
      </c>
      <c r="B20" s="6" t="s">
        <v>106</v>
      </c>
      <c r="C20" s="6" t="s">
        <v>20</v>
      </c>
      <c r="D20" s="6">
        <v>6</v>
      </c>
      <c r="E20" s="6">
        <v>5</v>
      </c>
      <c r="F20" s="6">
        <v>6</v>
      </c>
      <c r="G20" s="6">
        <v>5</v>
      </c>
      <c r="H20" s="6">
        <v>6</v>
      </c>
      <c r="I20" s="6">
        <v>5</v>
      </c>
      <c r="J20" s="6">
        <v>4</v>
      </c>
      <c r="K20" s="6">
        <v>6</v>
      </c>
      <c r="L20" s="6">
        <v>5</v>
      </c>
      <c r="M20" s="6">
        <v>4</v>
      </c>
      <c r="N20" s="6">
        <v>6</v>
      </c>
      <c r="O20" s="6"/>
      <c r="P20" s="6"/>
      <c r="Q20" s="6"/>
      <c r="R20" s="6"/>
      <c r="S20" s="6"/>
      <c r="T20" s="36">
        <f t="shared" si="0"/>
        <v>58</v>
      </c>
      <c r="U20" s="37">
        <v>6.52</v>
      </c>
      <c r="V20" s="6">
        <v>4</v>
      </c>
    </row>
    <row r="21" spans="1:22" ht="12.75">
      <c r="A21" s="6">
        <v>14</v>
      </c>
      <c r="B21" s="6" t="s">
        <v>107</v>
      </c>
      <c r="C21" s="6" t="s">
        <v>21</v>
      </c>
      <c r="D21" s="6">
        <v>6</v>
      </c>
      <c r="E21" s="6">
        <v>6</v>
      </c>
      <c r="F21" s="6">
        <v>6</v>
      </c>
      <c r="G21" s="6">
        <v>6</v>
      </c>
      <c r="H21" s="6">
        <v>6</v>
      </c>
      <c r="I21" s="6">
        <v>6</v>
      </c>
      <c r="J21" s="6">
        <v>4</v>
      </c>
      <c r="K21" s="6">
        <v>5</v>
      </c>
      <c r="L21" s="6">
        <v>5</v>
      </c>
      <c r="M21" s="6">
        <v>6</v>
      </c>
      <c r="N21" s="6">
        <v>6</v>
      </c>
      <c r="O21" s="6"/>
      <c r="P21" s="6"/>
      <c r="Q21" s="6"/>
      <c r="R21" s="6"/>
      <c r="S21" s="6"/>
      <c r="T21" s="36">
        <f t="shared" si="0"/>
        <v>62</v>
      </c>
      <c r="U21" s="37">
        <v>4.37</v>
      </c>
      <c r="V21" s="6">
        <v>1</v>
      </c>
    </row>
    <row r="22" spans="1:22" ht="12.75">
      <c r="A22" s="6">
        <v>15</v>
      </c>
      <c r="B22" s="6" t="s">
        <v>108</v>
      </c>
      <c r="C22" s="6" t="s">
        <v>21</v>
      </c>
      <c r="D22" s="6">
        <v>5</v>
      </c>
      <c r="E22" s="6">
        <v>5</v>
      </c>
      <c r="F22" s="6">
        <v>5</v>
      </c>
      <c r="G22" s="6">
        <v>6</v>
      </c>
      <c r="H22" s="6">
        <v>6</v>
      </c>
      <c r="I22" s="6">
        <v>6</v>
      </c>
      <c r="J22" s="6">
        <v>5</v>
      </c>
      <c r="K22" s="6">
        <v>5</v>
      </c>
      <c r="L22" s="6">
        <v>6</v>
      </c>
      <c r="M22" s="6">
        <v>6</v>
      </c>
      <c r="N22" s="6">
        <v>6</v>
      </c>
      <c r="O22" s="6"/>
      <c r="P22" s="6"/>
      <c r="Q22" s="6"/>
      <c r="R22" s="6"/>
      <c r="S22" s="6"/>
      <c r="T22" s="36">
        <f t="shared" si="0"/>
        <v>61</v>
      </c>
      <c r="U22" s="37">
        <v>6.2</v>
      </c>
      <c r="V22" s="6">
        <v>3</v>
      </c>
    </row>
    <row r="23" spans="1:22" ht="12.75">
      <c r="A23" s="6">
        <v>16</v>
      </c>
      <c r="B23" s="6" t="s">
        <v>109</v>
      </c>
      <c r="C23" s="6" t="s">
        <v>22</v>
      </c>
      <c r="D23" s="6">
        <v>4</v>
      </c>
      <c r="E23" s="6">
        <v>5</v>
      </c>
      <c r="F23" s="6">
        <v>4</v>
      </c>
      <c r="G23" s="6">
        <v>4</v>
      </c>
      <c r="H23" s="6">
        <v>6</v>
      </c>
      <c r="I23" s="6">
        <v>4</v>
      </c>
      <c r="J23" s="6">
        <v>3</v>
      </c>
      <c r="K23" s="6">
        <v>5</v>
      </c>
      <c r="L23" s="6">
        <v>0</v>
      </c>
      <c r="M23" s="6">
        <v>0</v>
      </c>
      <c r="N23" s="6">
        <v>6</v>
      </c>
      <c r="O23" s="6"/>
      <c r="P23" s="6"/>
      <c r="Q23" s="6"/>
      <c r="R23" s="6"/>
      <c r="S23" s="6"/>
      <c r="T23" s="36">
        <f t="shared" si="0"/>
        <v>41</v>
      </c>
      <c r="U23" s="37">
        <v>8</v>
      </c>
      <c r="V23" s="6">
        <v>13</v>
      </c>
    </row>
    <row r="24" spans="1:22" ht="12.75">
      <c r="A24" s="6">
        <v>17</v>
      </c>
      <c r="B24" s="6" t="s">
        <v>124</v>
      </c>
      <c r="C24" s="6" t="s">
        <v>22</v>
      </c>
      <c r="D24" s="6">
        <v>4</v>
      </c>
      <c r="E24" s="6">
        <v>0</v>
      </c>
      <c r="F24" s="6">
        <v>4</v>
      </c>
      <c r="G24" s="6">
        <v>3</v>
      </c>
      <c r="H24" s="6">
        <v>4</v>
      </c>
      <c r="I24" s="6">
        <v>4</v>
      </c>
      <c r="J24" s="6">
        <v>2</v>
      </c>
      <c r="K24" s="6">
        <v>0</v>
      </c>
      <c r="L24" s="6">
        <v>3</v>
      </c>
      <c r="M24" s="6">
        <v>0</v>
      </c>
      <c r="N24" s="6">
        <v>0</v>
      </c>
      <c r="O24" s="6"/>
      <c r="P24" s="6"/>
      <c r="Q24" s="6"/>
      <c r="R24" s="6"/>
      <c r="S24" s="6"/>
      <c r="T24" s="36">
        <f t="shared" si="0"/>
        <v>24</v>
      </c>
      <c r="U24" s="37">
        <v>8</v>
      </c>
      <c r="V24" s="6" t="s">
        <v>95</v>
      </c>
    </row>
    <row r="25" spans="1:22" ht="12.75">
      <c r="A25" s="6">
        <v>18</v>
      </c>
      <c r="B25" s="6">
        <v>332</v>
      </c>
      <c r="C25" s="6" t="s">
        <v>19</v>
      </c>
      <c r="D25" s="6">
        <v>4</v>
      </c>
      <c r="E25" s="6">
        <v>5</v>
      </c>
      <c r="F25" s="6">
        <v>5</v>
      </c>
      <c r="G25" s="6">
        <v>6</v>
      </c>
      <c r="H25" s="6">
        <v>6</v>
      </c>
      <c r="I25" s="6">
        <v>6</v>
      </c>
      <c r="J25" s="6">
        <v>0</v>
      </c>
      <c r="K25" s="6">
        <v>6</v>
      </c>
      <c r="L25" s="6">
        <v>6</v>
      </c>
      <c r="M25" s="6">
        <v>2</v>
      </c>
      <c r="N25" s="6">
        <v>0</v>
      </c>
      <c r="O25" s="6"/>
      <c r="P25" s="6"/>
      <c r="Q25" s="6"/>
      <c r="R25" s="6"/>
      <c r="S25" s="6"/>
      <c r="T25" s="36">
        <f t="shared" si="0"/>
        <v>46</v>
      </c>
      <c r="U25" s="37">
        <v>8</v>
      </c>
      <c r="V25" s="7" t="s">
        <v>115</v>
      </c>
    </row>
    <row r="26" spans="1:22" ht="12.75" hidden="1">
      <c r="A26" s="6">
        <v>19</v>
      </c>
      <c r="B26" s="6">
        <f>сводный!B27</f>
        <v>0</v>
      </c>
      <c r="C26" s="6">
        <f>сводный!C27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6">
        <f t="shared" si="0"/>
        <v>0</v>
      </c>
      <c r="U26" s="37"/>
      <c r="V26" s="6"/>
    </row>
    <row r="27" spans="1:22" ht="12.75" hidden="1">
      <c r="A27" s="6">
        <v>20</v>
      </c>
      <c r="B27" s="6">
        <f>сводный!B28</f>
        <v>0</v>
      </c>
      <c r="C27" s="6">
        <f>сводный!C28</f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36">
        <f t="shared" si="0"/>
        <v>0</v>
      </c>
      <c r="U27" s="37"/>
      <c r="V27" s="6"/>
    </row>
    <row r="28" spans="1:22" ht="12.75" hidden="1">
      <c r="A28" s="6">
        <v>21</v>
      </c>
      <c r="B28" s="6">
        <f>сводный!B29</f>
        <v>0</v>
      </c>
      <c r="C28" s="6">
        <f>сводный!C29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6">
        <f t="shared" si="0"/>
        <v>0</v>
      </c>
      <c r="U28" s="37"/>
      <c r="V28" s="6"/>
    </row>
    <row r="29" spans="1:22" ht="12.75" hidden="1">
      <c r="A29" s="6">
        <v>22</v>
      </c>
      <c r="B29" s="6">
        <f>сводный!B30</f>
        <v>0</v>
      </c>
      <c r="C29" s="6">
        <f>сводный!C30</f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6">
        <f t="shared" si="0"/>
        <v>0</v>
      </c>
      <c r="U29" s="37"/>
      <c r="V29" s="6"/>
    </row>
    <row r="30" spans="1:22" ht="12.75" hidden="1">
      <c r="A30" s="6">
        <v>23</v>
      </c>
      <c r="B30" s="6">
        <f>сводный!B31</f>
        <v>0</v>
      </c>
      <c r="C30" s="6">
        <f>сводный!C31</f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6">
        <f t="shared" si="0"/>
        <v>0</v>
      </c>
      <c r="U30" s="37"/>
      <c r="V30" s="6"/>
    </row>
    <row r="31" spans="1:22" ht="12.75" hidden="1">
      <c r="A31" s="6">
        <v>24</v>
      </c>
      <c r="B31" s="6">
        <f>сводный!B32</f>
        <v>0</v>
      </c>
      <c r="C31" s="6">
        <f>сводный!C32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6">
        <f t="shared" si="0"/>
        <v>0</v>
      </c>
      <c r="U31" s="37"/>
      <c r="V31" s="6"/>
    </row>
    <row r="32" spans="1:22" ht="12.75" hidden="1">
      <c r="A32" s="6">
        <v>25</v>
      </c>
      <c r="B32" s="6">
        <f>сводный!B33</f>
        <v>0</v>
      </c>
      <c r="C32" s="6">
        <f>сводный!C33</f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36">
        <f t="shared" si="0"/>
        <v>0</v>
      </c>
      <c r="U32" s="37"/>
      <c r="V32" s="6"/>
    </row>
    <row r="33" spans="1:22" ht="12.75" hidden="1">
      <c r="A33" s="6">
        <v>23</v>
      </c>
      <c r="B33" s="6">
        <f>'[1]сводный полоса'!C30</f>
        <v>0</v>
      </c>
      <c r="C33" s="6">
        <f>'[1]сводный полоса'!D30</f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9">
        <f aca="true" t="shared" si="1" ref="T33:U36">D33+F33+H33+J33+L33+N33+P33+R33</f>
        <v>0</v>
      </c>
      <c r="U33" s="30">
        <f t="shared" si="1"/>
        <v>0</v>
      </c>
      <c r="V33" s="6"/>
    </row>
    <row r="34" spans="1:22" ht="12.75" hidden="1">
      <c r="A34" s="6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9">
        <f t="shared" si="1"/>
        <v>0</v>
      </c>
      <c r="U34" s="30">
        <f t="shared" si="1"/>
        <v>0</v>
      </c>
      <c r="V34" s="6"/>
    </row>
    <row r="35" spans="1:22" ht="12.75" hidden="1">
      <c r="A35" s="6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9">
        <f t="shared" si="1"/>
        <v>0</v>
      </c>
      <c r="U35" s="30">
        <f t="shared" si="1"/>
        <v>0</v>
      </c>
      <c r="V35" s="6"/>
    </row>
    <row r="36" spans="1:22" ht="12.75" hidden="1">
      <c r="A36" s="6">
        <v>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9">
        <f t="shared" si="1"/>
        <v>0</v>
      </c>
      <c r="U36" s="30">
        <f t="shared" si="1"/>
        <v>0</v>
      </c>
      <c r="V36" s="6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2"/>
      <c r="V37" s="3"/>
    </row>
    <row r="38" spans="1:22" ht="12.75" customHeight="1">
      <c r="A38" s="49" t="s">
        <v>77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3"/>
      <c r="P39" s="3"/>
      <c r="Q39" s="3"/>
      <c r="R39" s="3"/>
      <c r="S39" s="3"/>
      <c r="T39" s="3"/>
      <c r="U39" s="32"/>
      <c r="V39" s="3"/>
    </row>
    <row r="40" spans="1:22" ht="12.75" customHeight="1">
      <c r="A40" s="49" t="s">
        <v>93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</sheetData>
  <mergeCells count="14">
    <mergeCell ref="M5:V5"/>
    <mergeCell ref="A38:V38"/>
    <mergeCell ref="A40:V40"/>
    <mergeCell ref="A5:E5"/>
    <mergeCell ref="A6:A7"/>
    <mergeCell ref="B6:B7"/>
    <mergeCell ref="C6:C7"/>
    <mergeCell ref="T6:T7"/>
    <mergeCell ref="U6:U7"/>
    <mergeCell ref="V6:V7"/>
    <mergeCell ref="A1:V1"/>
    <mergeCell ref="A2:V2"/>
    <mergeCell ref="A3:V3"/>
    <mergeCell ref="A4:V4"/>
  </mergeCells>
  <printOptions/>
  <pageMargins left="0.16" right="0.16" top="0.16" bottom="0.17" header="0.16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">
      <selection activeCell="G10" sqref="G10"/>
    </sheetView>
  </sheetViews>
  <sheetFormatPr defaultColWidth="9.00390625" defaultRowHeight="12.75"/>
  <cols>
    <col min="1" max="1" width="4.125" style="4" customWidth="1"/>
    <col min="2" max="2" width="9.125" style="4" customWidth="1"/>
    <col min="3" max="3" width="17.00390625" style="4" customWidth="1"/>
    <col min="4" max="5" width="9.125" style="4" hidden="1" customWidth="1"/>
    <col min="6" max="11" width="9.125" style="4" customWidth="1"/>
    <col min="12" max="12" width="10.25390625" style="4" customWidth="1"/>
    <col min="13" max="13" width="9.125" style="4" hidden="1" customWidth="1"/>
    <col min="14" max="14" width="6.375" style="4" bestFit="1" customWidth="1"/>
    <col min="15" max="16384" width="9.125" style="4" customWidth="1"/>
  </cols>
  <sheetData>
    <row r="1" spans="1:14" ht="33.7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50" t="s">
        <v>85</v>
      </c>
      <c r="B6" s="50"/>
      <c r="C6" s="50"/>
      <c r="D6" s="50"/>
      <c r="E6" s="50"/>
      <c r="F6" s="3"/>
      <c r="G6" s="3"/>
      <c r="H6" s="3"/>
      <c r="I6" s="3"/>
      <c r="J6" s="50" t="s">
        <v>2</v>
      </c>
      <c r="K6" s="50"/>
      <c r="L6" s="50"/>
      <c r="M6" s="50"/>
      <c r="N6" s="50"/>
    </row>
    <row r="7" spans="1:14" ht="12.75">
      <c r="A7" s="58" t="s">
        <v>3</v>
      </c>
      <c r="B7" s="58" t="s">
        <v>4</v>
      </c>
      <c r="C7" s="59" t="s">
        <v>5</v>
      </c>
      <c r="D7" s="58" t="s">
        <v>78</v>
      </c>
      <c r="E7" s="58" t="s">
        <v>7</v>
      </c>
      <c r="F7" s="61" t="s">
        <v>79</v>
      </c>
      <c r="G7" s="62"/>
      <c r="H7" s="62"/>
      <c r="I7" s="62"/>
      <c r="J7" s="62"/>
      <c r="K7" s="63"/>
      <c r="L7" s="58" t="s">
        <v>12</v>
      </c>
      <c r="M7" s="58" t="s">
        <v>13</v>
      </c>
      <c r="N7" s="64" t="s">
        <v>14</v>
      </c>
    </row>
    <row r="8" spans="1:14" ht="12.75">
      <c r="A8" s="58"/>
      <c r="B8" s="58"/>
      <c r="C8" s="60"/>
      <c r="D8" s="58"/>
      <c r="E8" s="58"/>
      <c r="F8" s="6">
        <v>1</v>
      </c>
      <c r="G8" s="6">
        <v>2</v>
      </c>
      <c r="H8" s="6">
        <v>3</v>
      </c>
      <c r="I8" s="6">
        <v>4</v>
      </c>
      <c r="J8" s="6">
        <v>5</v>
      </c>
      <c r="K8" s="6">
        <v>6</v>
      </c>
      <c r="L8" s="58"/>
      <c r="M8" s="58"/>
      <c r="N8" s="64"/>
    </row>
    <row r="9" spans="1:14" ht="24" customHeight="1">
      <c r="A9" s="6">
        <v>1</v>
      </c>
      <c r="B9" s="6" t="s">
        <v>17</v>
      </c>
      <c r="C9" s="6" t="s">
        <v>18</v>
      </c>
      <c r="D9" s="8"/>
      <c r="E9" s="8"/>
      <c r="F9" s="6">
        <v>16</v>
      </c>
      <c r="G9" s="6">
        <v>21</v>
      </c>
      <c r="H9" s="6">
        <v>14</v>
      </c>
      <c r="I9" s="6">
        <v>16</v>
      </c>
      <c r="J9" s="6">
        <v>17</v>
      </c>
      <c r="K9" s="6">
        <v>8</v>
      </c>
      <c r="L9" s="22">
        <f aca="true" t="shared" si="0" ref="L9:L42">SUM(F9:K9)</f>
        <v>92</v>
      </c>
      <c r="M9" s="8"/>
      <c r="N9" s="7" t="s">
        <v>26</v>
      </c>
    </row>
    <row r="10" spans="1:14" ht="24" customHeight="1">
      <c r="A10" s="6">
        <v>2</v>
      </c>
      <c r="B10" s="6">
        <v>16</v>
      </c>
      <c r="C10" s="6" t="s">
        <v>94</v>
      </c>
      <c r="D10" s="8"/>
      <c r="E10" s="8"/>
      <c r="F10" s="6">
        <v>10</v>
      </c>
      <c r="G10" s="6">
        <v>5</v>
      </c>
      <c r="H10" s="6">
        <v>10</v>
      </c>
      <c r="I10" s="6">
        <v>11</v>
      </c>
      <c r="J10" s="6">
        <v>17</v>
      </c>
      <c r="K10" s="6">
        <v>10</v>
      </c>
      <c r="L10" s="22">
        <f t="shared" si="0"/>
        <v>63</v>
      </c>
      <c r="M10" s="8"/>
      <c r="N10" s="39">
        <v>9</v>
      </c>
    </row>
    <row r="11" spans="1:14" ht="24" customHeight="1">
      <c r="A11" s="6">
        <v>3</v>
      </c>
      <c r="B11" s="6">
        <v>494</v>
      </c>
      <c r="C11" s="6" t="s">
        <v>23</v>
      </c>
      <c r="D11" s="8"/>
      <c r="E11" s="8"/>
      <c r="F11" s="6">
        <v>12</v>
      </c>
      <c r="G11" s="6">
        <v>10</v>
      </c>
      <c r="H11" s="6">
        <v>3</v>
      </c>
      <c r="I11" s="6">
        <v>14</v>
      </c>
      <c r="J11" s="6">
        <v>3</v>
      </c>
      <c r="K11" s="6"/>
      <c r="L11" s="22">
        <f t="shared" si="0"/>
        <v>42</v>
      </c>
      <c r="M11" s="8"/>
      <c r="N11" s="6" t="s">
        <v>95</v>
      </c>
    </row>
    <row r="12" spans="1:14" ht="24" customHeight="1">
      <c r="A12" s="6">
        <v>4</v>
      </c>
      <c r="B12" s="6" t="s">
        <v>96</v>
      </c>
      <c r="C12" s="6" t="s">
        <v>23</v>
      </c>
      <c r="D12" s="8"/>
      <c r="E12" s="8"/>
      <c r="F12" s="6">
        <v>12</v>
      </c>
      <c r="G12" s="6">
        <v>14</v>
      </c>
      <c r="H12" s="6">
        <v>10</v>
      </c>
      <c r="I12" s="6">
        <v>17</v>
      </c>
      <c r="J12" s="6">
        <v>6</v>
      </c>
      <c r="K12" s="6">
        <v>18</v>
      </c>
      <c r="L12" s="22">
        <f t="shared" si="0"/>
        <v>77</v>
      </c>
      <c r="M12" s="8"/>
      <c r="N12" s="7" t="s">
        <v>29</v>
      </c>
    </row>
    <row r="13" spans="1:14" ht="24" customHeight="1">
      <c r="A13" s="6">
        <v>5</v>
      </c>
      <c r="B13" s="6" t="s">
        <v>97</v>
      </c>
      <c r="C13" s="6" t="s">
        <v>98</v>
      </c>
      <c r="D13" s="8"/>
      <c r="E13" s="8"/>
      <c r="F13" s="6">
        <v>9</v>
      </c>
      <c r="G13" s="6">
        <v>1</v>
      </c>
      <c r="H13" s="6">
        <v>8</v>
      </c>
      <c r="I13" s="6">
        <v>12</v>
      </c>
      <c r="J13" s="6">
        <v>0</v>
      </c>
      <c r="K13" s="6">
        <v>13</v>
      </c>
      <c r="L13" s="22">
        <f t="shared" si="0"/>
        <v>43</v>
      </c>
      <c r="M13" s="8"/>
      <c r="N13" s="39">
        <v>15</v>
      </c>
    </row>
    <row r="14" spans="1:14" ht="24" customHeight="1">
      <c r="A14" s="6">
        <v>6</v>
      </c>
      <c r="B14" s="6">
        <v>296</v>
      </c>
      <c r="C14" s="6" t="s">
        <v>20</v>
      </c>
      <c r="D14" s="8"/>
      <c r="E14" s="8"/>
      <c r="F14" s="6">
        <v>3</v>
      </c>
      <c r="G14" s="6">
        <v>11</v>
      </c>
      <c r="H14" s="6">
        <v>13</v>
      </c>
      <c r="I14" s="6">
        <v>14</v>
      </c>
      <c r="J14" s="6">
        <v>8</v>
      </c>
      <c r="K14" s="6">
        <v>7</v>
      </c>
      <c r="L14" s="22">
        <f t="shared" si="0"/>
        <v>56</v>
      </c>
      <c r="M14" s="8"/>
      <c r="N14" s="39">
        <v>12</v>
      </c>
    </row>
    <row r="15" spans="1:14" ht="24" customHeight="1">
      <c r="A15" s="6">
        <v>7</v>
      </c>
      <c r="B15" s="6">
        <v>163</v>
      </c>
      <c r="C15" s="6" t="s">
        <v>99</v>
      </c>
      <c r="D15" s="8"/>
      <c r="E15" s="8"/>
      <c r="F15" s="6">
        <v>11</v>
      </c>
      <c r="G15" s="6">
        <v>12</v>
      </c>
      <c r="H15" s="6">
        <v>4</v>
      </c>
      <c r="I15" s="6">
        <v>16</v>
      </c>
      <c r="J15" s="6">
        <v>13</v>
      </c>
      <c r="K15" s="6">
        <v>4</v>
      </c>
      <c r="L15" s="22">
        <f t="shared" si="0"/>
        <v>60</v>
      </c>
      <c r="M15" s="8"/>
      <c r="N15" s="39">
        <v>10</v>
      </c>
    </row>
    <row r="16" spans="1:14" ht="24" customHeight="1">
      <c r="A16" s="6">
        <v>8</v>
      </c>
      <c r="B16" s="6">
        <v>312</v>
      </c>
      <c r="C16" s="6" t="s">
        <v>20</v>
      </c>
      <c r="D16" s="8"/>
      <c r="E16" s="8"/>
      <c r="F16" s="6">
        <v>10</v>
      </c>
      <c r="G16" s="6">
        <v>7</v>
      </c>
      <c r="H16" s="6">
        <v>12</v>
      </c>
      <c r="I16" s="6">
        <v>18</v>
      </c>
      <c r="J16" s="6">
        <v>15</v>
      </c>
      <c r="K16" s="6">
        <v>10</v>
      </c>
      <c r="L16" s="22">
        <f t="shared" si="0"/>
        <v>72</v>
      </c>
      <c r="M16" s="8"/>
      <c r="N16" s="7" t="s">
        <v>117</v>
      </c>
    </row>
    <row r="17" spans="1:14" ht="24" customHeight="1">
      <c r="A17" s="6">
        <v>9</v>
      </c>
      <c r="B17" s="6" t="s">
        <v>101</v>
      </c>
      <c r="C17" s="6" t="s">
        <v>102</v>
      </c>
      <c r="D17" s="8"/>
      <c r="E17" s="8"/>
      <c r="F17" s="6">
        <v>12</v>
      </c>
      <c r="G17" s="6">
        <v>9</v>
      </c>
      <c r="H17" s="6">
        <v>8</v>
      </c>
      <c r="I17" s="6">
        <v>5</v>
      </c>
      <c r="J17" s="6">
        <v>5</v>
      </c>
      <c r="K17" s="6">
        <v>15</v>
      </c>
      <c r="L17" s="22">
        <f t="shared" si="0"/>
        <v>54</v>
      </c>
      <c r="M17" s="8"/>
      <c r="N17" s="39">
        <v>13</v>
      </c>
    </row>
    <row r="18" spans="1:14" ht="24" customHeight="1">
      <c r="A18" s="6">
        <v>10</v>
      </c>
      <c r="B18" s="6" t="s">
        <v>103</v>
      </c>
      <c r="C18" s="6" t="s">
        <v>21</v>
      </c>
      <c r="D18" s="8"/>
      <c r="E18" s="8"/>
      <c r="F18" s="9">
        <v>11</v>
      </c>
      <c r="G18" s="9">
        <v>10</v>
      </c>
      <c r="H18" s="9">
        <v>9</v>
      </c>
      <c r="I18" s="9">
        <v>5</v>
      </c>
      <c r="J18" s="9">
        <v>12</v>
      </c>
      <c r="K18" s="9">
        <v>12</v>
      </c>
      <c r="L18" s="22">
        <f t="shared" si="0"/>
        <v>59</v>
      </c>
      <c r="M18" s="8"/>
      <c r="N18" s="39">
        <v>11</v>
      </c>
    </row>
    <row r="19" spans="1:14" ht="24" customHeight="1">
      <c r="A19" s="6">
        <v>11</v>
      </c>
      <c r="B19" s="6" t="s">
        <v>104</v>
      </c>
      <c r="C19" s="6" t="s">
        <v>21</v>
      </c>
      <c r="D19" s="8"/>
      <c r="E19" s="8"/>
      <c r="F19" s="6">
        <v>8</v>
      </c>
      <c r="G19" s="6">
        <v>9</v>
      </c>
      <c r="H19" s="6">
        <v>18</v>
      </c>
      <c r="I19" s="6">
        <v>7</v>
      </c>
      <c r="J19" s="6">
        <v>2</v>
      </c>
      <c r="K19" s="6">
        <v>5</v>
      </c>
      <c r="L19" s="22">
        <f t="shared" si="0"/>
        <v>49</v>
      </c>
      <c r="M19" s="8"/>
      <c r="N19" s="39">
        <v>14</v>
      </c>
    </row>
    <row r="20" spans="1:14" ht="24" customHeight="1">
      <c r="A20" s="6">
        <v>12</v>
      </c>
      <c r="B20" s="6" t="s">
        <v>105</v>
      </c>
      <c r="C20" s="6" t="s">
        <v>21</v>
      </c>
      <c r="D20" s="8"/>
      <c r="E20" s="8"/>
      <c r="F20" s="6">
        <v>4</v>
      </c>
      <c r="G20" s="6">
        <v>6</v>
      </c>
      <c r="H20" s="6">
        <v>7</v>
      </c>
      <c r="I20" s="6">
        <v>17</v>
      </c>
      <c r="J20" s="6">
        <v>18</v>
      </c>
      <c r="K20" s="6">
        <v>20</v>
      </c>
      <c r="L20" s="22">
        <f t="shared" si="0"/>
        <v>72</v>
      </c>
      <c r="M20" s="8"/>
      <c r="N20" s="7" t="s">
        <v>117</v>
      </c>
    </row>
    <row r="21" spans="1:14" ht="24" customHeight="1">
      <c r="A21" s="6">
        <v>13</v>
      </c>
      <c r="B21" s="6" t="s">
        <v>106</v>
      </c>
      <c r="C21" s="6" t="s">
        <v>20</v>
      </c>
      <c r="D21" s="8"/>
      <c r="E21" s="8"/>
      <c r="F21" s="6">
        <v>21</v>
      </c>
      <c r="G21" s="6">
        <v>14</v>
      </c>
      <c r="H21" s="6">
        <v>18</v>
      </c>
      <c r="I21" s="6">
        <v>11</v>
      </c>
      <c r="J21" s="6">
        <v>13</v>
      </c>
      <c r="K21" s="6">
        <v>14</v>
      </c>
      <c r="L21" s="22">
        <f t="shared" si="0"/>
        <v>91</v>
      </c>
      <c r="M21" s="8"/>
      <c r="N21" s="39">
        <v>3</v>
      </c>
    </row>
    <row r="22" spans="1:14" ht="24" customHeight="1">
      <c r="A22" s="6">
        <v>14</v>
      </c>
      <c r="B22" s="6" t="s">
        <v>107</v>
      </c>
      <c r="C22" s="6" t="s">
        <v>21</v>
      </c>
      <c r="D22" s="8"/>
      <c r="E22" s="8"/>
      <c r="F22" s="6">
        <v>14</v>
      </c>
      <c r="G22" s="6">
        <v>17</v>
      </c>
      <c r="H22" s="6">
        <v>15</v>
      </c>
      <c r="I22" s="6">
        <v>24</v>
      </c>
      <c r="J22" s="6">
        <v>20</v>
      </c>
      <c r="K22" s="6">
        <v>22</v>
      </c>
      <c r="L22" s="22">
        <f t="shared" si="0"/>
        <v>112</v>
      </c>
      <c r="M22" s="8"/>
      <c r="N22" s="39">
        <v>1</v>
      </c>
    </row>
    <row r="23" spans="1:14" ht="24" customHeight="1">
      <c r="A23" s="6">
        <v>15</v>
      </c>
      <c r="B23" s="6" t="s">
        <v>108</v>
      </c>
      <c r="C23" s="6" t="s">
        <v>21</v>
      </c>
      <c r="D23" s="8"/>
      <c r="E23" s="8"/>
      <c r="F23" s="6">
        <v>6</v>
      </c>
      <c r="G23" s="6">
        <v>5</v>
      </c>
      <c r="H23" s="6">
        <v>14</v>
      </c>
      <c r="I23" s="6">
        <v>6</v>
      </c>
      <c r="J23" s="6">
        <v>7</v>
      </c>
      <c r="K23" s="6">
        <v>0</v>
      </c>
      <c r="L23" s="22">
        <f t="shared" si="0"/>
        <v>38</v>
      </c>
      <c r="M23" s="8"/>
      <c r="N23" s="39">
        <v>16</v>
      </c>
    </row>
    <row r="24" spans="1:14" ht="24" customHeight="1">
      <c r="A24" s="6">
        <v>16</v>
      </c>
      <c r="B24" s="6" t="s">
        <v>109</v>
      </c>
      <c r="C24" s="6" t="s">
        <v>22</v>
      </c>
      <c r="D24" s="8"/>
      <c r="E24" s="8"/>
      <c r="F24" s="6">
        <v>17</v>
      </c>
      <c r="G24" s="6">
        <v>10</v>
      </c>
      <c r="H24" s="6">
        <v>12</v>
      </c>
      <c r="I24" s="6">
        <v>11</v>
      </c>
      <c r="J24" s="6">
        <v>9</v>
      </c>
      <c r="K24" s="6">
        <v>8</v>
      </c>
      <c r="L24" s="22">
        <f t="shared" si="0"/>
        <v>67</v>
      </c>
      <c r="M24" s="8"/>
      <c r="N24" s="39">
        <v>8</v>
      </c>
    </row>
    <row r="25" spans="1:14" ht="24" customHeight="1">
      <c r="A25" s="6">
        <v>17</v>
      </c>
      <c r="B25" s="6" t="s">
        <v>124</v>
      </c>
      <c r="C25" s="6" t="s">
        <v>22</v>
      </c>
      <c r="D25" s="8"/>
      <c r="E25" s="8"/>
      <c r="F25" s="6">
        <v>4</v>
      </c>
      <c r="G25" s="6">
        <v>4</v>
      </c>
      <c r="H25" s="6">
        <v>12</v>
      </c>
      <c r="I25" s="6">
        <v>5</v>
      </c>
      <c r="J25" s="6">
        <v>0</v>
      </c>
      <c r="K25" s="6">
        <v>0</v>
      </c>
      <c r="L25" s="22">
        <f t="shared" si="0"/>
        <v>25</v>
      </c>
      <c r="M25" s="8"/>
      <c r="N25" s="39" t="s">
        <v>95</v>
      </c>
    </row>
    <row r="26" spans="1:14" ht="24" customHeight="1">
      <c r="A26" s="6">
        <v>18</v>
      </c>
      <c r="B26" s="6">
        <v>332</v>
      </c>
      <c r="C26" s="6" t="s">
        <v>19</v>
      </c>
      <c r="D26" s="8"/>
      <c r="E26" s="8"/>
      <c r="F26" s="6">
        <v>5</v>
      </c>
      <c r="G26" s="6">
        <v>1</v>
      </c>
      <c r="H26" s="6">
        <v>18</v>
      </c>
      <c r="I26" s="6">
        <v>25</v>
      </c>
      <c r="J26" s="6">
        <v>8</v>
      </c>
      <c r="K26" s="6">
        <v>22</v>
      </c>
      <c r="L26" s="22">
        <f t="shared" si="0"/>
        <v>79</v>
      </c>
      <c r="M26" s="8"/>
      <c r="N26" s="39">
        <v>4</v>
      </c>
    </row>
    <row r="27" spans="1:14" ht="23.25" customHeight="1" hidden="1">
      <c r="A27" s="6">
        <v>19</v>
      </c>
      <c r="B27" s="6">
        <f>сводный!B27</f>
        <v>0</v>
      </c>
      <c r="C27" s="6">
        <f>сводный!C27</f>
        <v>0</v>
      </c>
      <c r="D27" s="8"/>
      <c r="E27" s="8"/>
      <c r="F27" s="6"/>
      <c r="G27" s="6"/>
      <c r="H27" s="6"/>
      <c r="I27" s="6"/>
      <c r="J27" s="6"/>
      <c r="K27" s="6"/>
      <c r="L27" s="22">
        <f t="shared" si="0"/>
        <v>0</v>
      </c>
      <c r="M27" s="8"/>
      <c r="N27" s="39"/>
    </row>
    <row r="28" spans="1:14" ht="23.25" customHeight="1" hidden="1">
      <c r="A28" s="6">
        <v>20</v>
      </c>
      <c r="B28" s="6">
        <f>сводный!B28</f>
        <v>0</v>
      </c>
      <c r="C28" s="6">
        <f>сводный!C28</f>
        <v>0</v>
      </c>
      <c r="D28" s="8"/>
      <c r="E28" s="8"/>
      <c r="F28" s="6"/>
      <c r="G28" s="6"/>
      <c r="H28" s="6"/>
      <c r="I28" s="6"/>
      <c r="J28" s="6"/>
      <c r="K28" s="6"/>
      <c r="L28" s="22">
        <f t="shared" si="0"/>
        <v>0</v>
      </c>
      <c r="M28" s="8"/>
      <c r="N28" s="7"/>
    </row>
    <row r="29" spans="1:14" ht="23.25" customHeight="1" hidden="1">
      <c r="A29" s="6">
        <v>21</v>
      </c>
      <c r="B29" s="6">
        <f>сводный!B29</f>
        <v>0</v>
      </c>
      <c r="C29" s="6">
        <f>сводный!C29</f>
        <v>0</v>
      </c>
      <c r="D29" s="8"/>
      <c r="E29" s="8"/>
      <c r="F29" s="6"/>
      <c r="G29" s="6"/>
      <c r="H29" s="6"/>
      <c r="I29" s="6"/>
      <c r="J29" s="6"/>
      <c r="K29" s="6"/>
      <c r="L29" s="22">
        <f t="shared" si="0"/>
        <v>0</v>
      </c>
      <c r="M29" s="8"/>
      <c r="N29" s="7"/>
    </row>
    <row r="30" spans="1:14" ht="23.25" customHeight="1" hidden="1">
      <c r="A30" s="6">
        <v>22</v>
      </c>
      <c r="B30" s="6">
        <f>сводный!B30</f>
        <v>0</v>
      </c>
      <c r="C30" s="6">
        <f>сводный!C30</f>
        <v>0</v>
      </c>
      <c r="D30" s="8"/>
      <c r="E30" s="8"/>
      <c r="F30" s="6"/>
      <c r="G30" s="6"/>
      <c r="H30" s="6"/>
      <c r="I30" s="6"/>
      <c r="J30" s="6"/>
      <c r="K30" s="6"/>
      <c r="L30" s="22">
        <f t="shared" si="0"/>
        <v>0</v>
      </c>
      <c r="M30" s="8"/>
      <c r="N30" s="7"/>
    </row>
    <row r="31" spans="1:14" ht="23.25" customHeight="1" hidden="1">
      <c r="A31" s="6">
        <v>23</v>
      </c>
      <c r="B31" s="6">
        <f>сводный!B31</f>
        <v>0</v>
      </c>
      <c r="C31" s="6">
        <f>сводный!C31</f>
        <v>0</v>
      </c>
      <c r="D31" s="8"/>
      <c r="E31" s="8"/>
      <c r="F31" s="6"/>
      <c r="G31" s="6"/>
      <c r="H31" s="6"/>
      <c r="I31" s="6"/>
      <c r="J31" s="6"/>
      <c r="K31" s="6"/>
      <c r="L31" s="22">
        <f t="shared" si="0"/>
        <v>0</v>
      </c>
      <c r="M31" s="8"/>
      <c r="N31" s="39"/>
    </row>
    <row r="32" spans="1:14" ht="23.25" customHeight="1" hidden="1">
      <c r="A32" s="6">
        <v>24</v>
      </c>
      <c r="B32" s="6">
        <f>сводный!B32</f>
        <v>0</v>
      </c>
      <c r="C32" s="6">
        <f>сводный!C32</f>
        <v>0</v>
      </c>
      <c r="D32" s="8"/>
      <c r="E32" s="8"/>
      <c r="F32" s="6"/>
      <c r="G32" s="6"/>
      <c r="H32" s="6"/>
      <c r="I32" s="6"/>
      <c r="J32" s="6"/>
      <c r="K32" s="6"/>
      <c r="L32" s="22">
        <f t="shared" si="0"/>
        <v>0</v>
      </c>
      <c r="M32" s="8"/>
      <c r="N32" s="39"/>
    </row>
    <row r="33" spans="1:14" ht="23.25" customHeight="1" hidden="1">
      <c r="A33" s="6">
        <v>25</v>
      </c>
      <c r="B33" s="6">
        <f>сводный!B33</f>
        <v>0</v>
      </c>
      <c r="C33" s="6">
        <f>сводный!C33</f>
        <v>0</v>
      </c>
      <c r="D33" s="8"/>
      <c r="E33" s="8"/>
      <c r="F33" s="6"/>
      <c r="G33" s="6"/>
      <c r="H33" s="6"/>
      <c r="I33" s="6"/>
      <c r="J33" s="6"/>
      <c r="K33" s="6"/>
      <c r="L33" s="22">
        <f t="shared" si="0"/>
        <v>0</v>
      </c>
      <c r="M33" s="8"/>
      <c r="N33" s="39"/>
    </row>
    <row r="34" spans="1:14" ht="12.75" hidden="1">
      <c r="A34" s="6">
        <v>19</v>
      </c>
      <c r="B34" s="6">
        <f>сводный!B34</f>
        <v>0</v>
      </c>
      <c r="C34" s="6">
        <f>сводный!C34</f>
        <v>0</v>
      </c>
      <c r="D34" s="8"/>
      <c r="E34" s="8"/>
      <c r="F34" s="6"/>
      <c r="G34" s="6"/>
      <c r="H34" s="6"/>
      <c r="I34" s="6"/>
      <c r="J34" s="6"/>
      <c r="K34" s="6"/>
      <c r="L34" s="22">
        <f t="shared" si="0"/>
        <v>0</v>
      </c>
      <c r="M34" s="8"/>
      <c r="N34" s="7"/>
    </row>
    <row r="35" spans="1:14" ht="12.75" hidden="1">
      <c r="A35" s="6">
        <v>20</v>
      </c>
      <c r="B35" s="6">
        <f>сводный!B35</f>
        <v>0</v>
      </c>
      <c r="C35" s="6">
        <f>сводный!C35</f>
        <v>0</v>
      </c>
      <c r="D35" s="8"/>
      <c r="E35" s="8"/>
      <c r="F35" s="6"/>
      <c r="G35" s="6"/>
      <c r="H35" s="6"/>
      <c r="I35" s="6"/>
      <c r="J35" s="6"/>
      <c r="K35" s="6"/>
      <c r="L35" s="22">
        <f t="shared" si="0"/>
        <v>0</v>
      </c>
      <c r="M35" s="8"/>
      <c r="N35" s="7"/>
    </row>
    <row r="36" spans="1:14" ht="12.75" hidden="1">
      <c r="A36" s="6">
        <v>21</v>
      </c>
      <c r="B36" s="6">
        <f>сводный!B36</f>
        <v>0</v>
      </c>
      <c r="C36" s="6">
        <f>сводный!C36</f>
        <v>0</v>
      </c>
      <c r="D36" s="8"/>
      <c r="E36" s="8"/>
      <c r="F36" s="6"/>
      <c r="G36" s="6"/>
      <c r="H36" s="6"/>
      <c r="I36" s="6"/>
      <c r="J36" s="6"/>
      <c r="K36" s="6"/>
      <c r="L36" s="22">
        <f t="shared" si="0"/>
        <v>0</v>
      </c>
      <c r="M36" s="8"/>
      <c r="N36" s="7"/>
    </row>
    <row r="37" spans="1:14" ht="12.75" hidden="1">
      <c r="A37" s="6">
        <v>22</v>
      </c>
      <c r="B37" s="6">
        <f>сводный!B37</f>
        <v>0</v>
      </c>
      <c r="C37" s="6">
        <f>сводный!C37</f>
        <v>0</v>
      </c>
      <c r="D37" s="8"/>
      <c r="E37" s="8"/>
      <c r="F37" s="6"/>
      <c r="G37" s="6"/>
      <c r="H37" s="6"/>
      <c r="I37" s="6"/>
      <c r="J37" s="6"/>
      <c r="K37" s="6"/>
      <c r="L37" s="22">
        <f t="shared" si="0"/>
        <v>0</v>
      </c>
      <c r="M37" s="8"/>
      <c r="N37" s="7"/>
    </row>
    <row r="38" spans="1:14" ht="12.75" hidden="1">
      <c r="A38" s="6">
        <v>23</v>
      </c>
      <c r="B38" s="6">
        <f>сводный!B38</f>
        <v>0</v>
      </c>
      <c r="C38" s="6">
        <f>сводный!C38</f>
        <v>0</v>
      </c>
      <c r="D38" s="8"/>
      <c r="E38" s="8"/>
      <c r="F38" s="6"/>
      <c r="G38" s="6"/>
      <c r="H38" s="6"/>
      <c r="I38" s="6"/>
      <c r="J38" s="6"/>
      <c r="K38" s="6"/>
      <c r="L38" s="22">
        <f t="shared" si="0"/>
        <v>0</v>
      </c>
      <c r="M38" s="10">
        <f>D38-E38</f>
        <v>0</v>
      </c>
      <c r="N38" s="7"/>
    </row>
    <row r="39" spans="1:14" ht="12.75" hidden="1">
      <c r="A39" s="6">
        <v>24</v>
      </c>
      <c r="B39" s="6">
        <f>сводный!B39</f>
        <v>0</v>
      </c>
      <c r="C39" s="6">
        <f>сводный!C39</f>
        <v>0</v>
      </c>
      <c r="D39" s="8"/>
      <c r="E39" s="8"/>
      <c r="F39" s="6"/>
      <c r="G39" s="6"/>
      <c r="H39" s="6"/>
      <c r="I39" s="6"/>
      <c r="J39" s="6"/>
      <c r="K39" s="6"/>
      <c r="L39" s="22">
        <f t="shared" si="0"/>
        <v>0</v>
      </c>
      <c r="M39" s="10">
        <f>D39-E39</f>
        <v>0</v>
      </c>
      <c r="N39" s="7"/>
    </row>
    <row r="40" spans="1:14" ht="12.75" hidden="1">
      <c r="A40" s="6">
        <v>25</v>
      </c>
      <c r="B40" s="6">
        <f>сводный!B40</f>
        <v>0</v>
      </c>
      <c r="C40" s="6">
        <f>сводный!C40</f>
        <v>0</v>
      </c>
      <c r="D40" s="8"/>
      <c r="E40" s="8"/>
      <c r="F40" s="6"/>
      <c r="G40" s="6"/>
      <c r="H40" s="6"/>
      <c r="I40" s="6"/>
      <c r="J40" s="6"/>
      <c r="K40" s="6"/>
      <c r="L40" s="22">
        <f t="shared" si="0"/>
        <v>0</v>
      </c>
      <c r="M40" s="10">
        <f>D40-E40</f>
        <v>0</v>
      </c>
      <c r="N40" s="7"/>
    </row>
    <row r="41" spans="1:14" ht="12.75" hidden="1">
      <c r="A41" s="6">
        <v>26</v>
      </c>
      <c r="B41" s="6">
        <f>сводный!B41</f>
        <v>0</v>
      </c>
      <c r="C41" s="6">
        <f>сводный!C41</f>
        <v>0</v>
      </c>
      <c r="D41" s="8"/>
      <c r="E41" s="8"/>
      <c r="F41" s="6"/>
      <c r="G41" s="6"/>
      <c r="H41" s="6"/>
      <c r="I41" s="6"/>
      <c r="J41" s="6"/>
      <c r="K41" s="6"/>
      <c r="L41" s="22">
        <f t="shared" si="0"/>
        <v>0</v>
      </c>
      <c r="M41" s="10">
        <f>D41-E41</f>
        <v>0</v>
      </c>
      <c r="N41" s="7"/>
    </row>
    <row r="42" spans="1:14" ht="12.75" hidden="1">
      <c r="A42" s="6">
        <v>27</v>
      </c>
      <c r="B42" s="6">
        <f>сводный!B42</f>
        <v>0</v>
      </c>
      <c r="C42" s="6">
        <f>сводный!C42</f>
        <v>0</v>
      </c>
      <c r="D42" s="8"/>
      <c r="E42" s="8"/>
      <c r="F42" s="6"/>
      <c r="G42" s="6"/>
      <c r="H42" s="6"/>
      <c r="I42" s="6"/>
      <c r="J42" s="6"/>
      <c r="K42" s="6"/>
      <c r="L42" s="22">
        <f t="shared" si="0"/>
        <v>0</v>
      </c>
      <c r="M42" s="10">
        <f>D42-E42</f>
        <v>0</v>
      </c>
      <c r="N42" s="7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</row>
    <row r="44" spans="1:14" ht="12.75">
      <c r="A44" s="49" t="s">
        <v>80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4" ht="12.75">
      <c r="A46" s="49" t="s">
        <v>121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</sheetData>
  <mergeCells count="18">
    <mergeCell ref="M7:M8"/>
    <mergeCell ref="N7:N8"/>
    <mergeCell ref="A44:N44"/>
    <mergeCell ref="A46:N46"/>
    <mergeCell ref="A5:N5"/>
    <mergeCell ref="A6:E6"/>
    <mergeCell ref="J6:N6"/>
    <mergeCell ref="A7:A8"/>
    <mergeCell ref="B7:B8"/>
    <mergeCell ref="C7:C8"/>
    <mergeCell ref="D7:D8"/>
    <mergeCell ref="E7:E8"/>
    <mergeCell ref="F7:K7"/>
    <mergeCell ref="L7:L8"/>
    <mergeCell ref="A1:N1"/>
    <mergeCell ref="A2:N2"/>
    <mergeCell ref="A3:N3"/>
    <mergeCell ref="A4:N4"/>
  </mergeCells>
  <printOptions/>
  <pageMargins left="0.16" right="0.16" top="0.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W15" sqref="W15"/>
    </sheetView>
  </sheetViews>
  <sheetFormatPr defaultColWidth="9.00390625" defaultRowHeight="12.75"/>
  <cols>
    <col min="1" max="1" width="4.625" style="3" customWidth="1"/>
    <col min="2" max="2" width="18.25390625" style="3" customWidth="1"/>
    <col min="3" max="3" width="23.75390625" style="3" customWidth="1"/>
    <col min="4" max="9" width="10.875" style="3" hidden="1" customWidth="1"/>
    <col min="10" max="10" width="13.75390625" style="3" hidden="1" customWidth="1"/>
    <col min="11" max="13" width="12.00390625" style="3" customWidth="1"/>
    <col min="14" max="14" width="11.125" style="3" customWidth="1"/>
    <col min="15" max="17" width="9.125" style="3" hidden="1" customWidth="1"/>
    <col min="18" max="16384" width="9.125" style="3" customWidth="1"/>
  </cols>
  <sheetData>
    <row r="1" spans="1:14" ht="42.75" customHeight="1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8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8" customHeight="1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 customHeight="1">
      <c r="A6" s="50" t="s">
        <v>85</v>
      </c>
      <c r="B6" s="50"/>
      <c r="C6" s="65" t="s">
        <v>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2.75" customHeight="1">
      <c r="A7" s="58" t="s">
        <v>3</v>
      </c>
      <c r="B7" s="58" t="s">
        <v>4</v>
      </c>
      <c r="C7" s="59" t="s">
        <v>5</v>
      </c>
      <c r="D7" s="66" t="s">
        <v>83</v>
      </c>
      <c r="E7" s="67"/>
      <c r="F7" s="67"/>
      <c r="G7" s="67"/>
      <c r="H7" s="67"/>
      <c r="I7" s="67"/>
      <c r="J7" s="58" t="s">
        <v>41</v>
      </c>
      <c r="K7" s="58" t="s">
        <v>78</v>
      </c>
      <c r="L7" s="59" t="s">
        <v>91</v>
      </c>
      <c r="M7" s="58" t="s">
        <v>44</v>
      </c>
      <c r="N7" s="59" t="s">
        <v>14</v>
      </c>
    </row>
    <row r="8" spans="1:14" ht="23.25" customHeight="1">
      <c r="A8" s="58"/>
      <c r="B8" s="58"/>
      <c r="C8" s="60"/>
      <c r="D8" s="6">
        <v>1</v>
      </c>
      <c r="E8" s="6">
        <v>2</v>
      </c>
      <c r="F8" s="6">
        <v>3</v>
      </c>
      <c r="G8" s="6">
        <v>4</v>
      </c>
      <c r="H8" s="6">
        <v>5</v>
      </c>
      <c r="I8" s="33">
        <v>6</v>
      </c>
      <c r="J8" s="58"/>
      <c r="K8" s="58"/>
      <c r="L8" s="60"/>
      <c r="M8" s="58"/>
      <c r="N8" s="60"/>
    </row>
    <row r="9" spans="1:14" ht="24" customHeight="1">
      <c r="A9" s="6">
        <v>1</v>
      </c>
      <c r="B9" s="6" t="str">
        <f>сводный!B9</f>
        <v>Лицей 384</v>
      </c>
      <c r="C9" s="6" t="str">
        <f>сводный!C9</f>
        <v>Кировский</v>
      </c>
      <c r="D9" s="6"/>
      <c r="E9" s="6"/>
      <c r="F9" s="6"/>
      <c r="G9" s="6"/>
      <c r="H9" s="6"/>
      <c r="I9" s="33"/>
      <c r="J9" s="6"/>
      <c r="K9" s="39">
        <v>8.56</v>
      </c>
      <c r="L9" s="6" t="s">
        <v>111</v>
      </c>
      <c r="M9" s="6">
        <v>8.56</v>
      </c>
      <c r="N9" s="6">
        <v>1</v>
      </c>
    </row>
    <row r="10" spans="1:14" ht="24" customHeight="1">
      <c r="A10" s="6">
        <v>2</v>
      </c>
      <c r="B10" s="6" t="s">
        <v>107</v>
      </c>
      <c r="C10" s="6" t="str">
        <f>сводный!C17</f>
        <v>Красногвардейский</v>
      </c>
      <c r="D10" s="6"/>
      <c r="E10" s="6"/>
      <c r="F10" s="6"/>
      <c r="G10" s="6"/>
      <c r="H10" s="6"/>
      <c r="I10" s="33"/>
      <c r="J10" s="6"/>
      <c r="K10" s="39">
        <v>9.13</v>
      </c>
      <c r="L10" s="6" t="s">
        <v>111</v>
      </c>
      <c r="M10" s="6">
        <v>9.13</v>
      </c>
      <c r="N10" s="6">
        <v>2</v>
      </c>
    </row>
    <row r="11" spans="1:14" ht="24" customHeight="1">
      <c r="A11" s="6">
        <v>3</v>
      </c>
      <c r="B11" s="6">
        <f>сводный!B13</f>
        <v>332</v>
      </c>
      <c r="C11" s="6" t="str">
        <f>сводный!C13</f>
        <v>Невский</v>
      </c>
      <c r="D11" s="6"/>
      <c r="E11" s="6"/>
      <c r="F11" s="6"/>
      <c r="G11" s="6"/>
      <c r="H11" s="6"/>
      <c r="I11" s="33"/>
      <c r="J11" s="6"/>
      <c r="K11" s="39">
        <v>9.38</v>
      </c>
      <c r="L11" s="6" t="s">
        <v>111</v>
      </c>
      <c r="M11" s="6">
        <v>9.38</v>
      </c>
      <c r="N11" s="6">
        <v>3</v>
      </c>
    </row>
    <row r="12" spans="1:14" ht="24" customHeight="1">
      <c r="A12" s="6">
        <v>4</v>
      </c>
      <c r="B12" s="6" t="str">
        <f>сводный!B12</f>
        <v>313 ДДЮТ</v>
      </c>
      <c r="C12" s="6" t="str">
        <f>сводный!C12</f>
        <v>Фрунзенский</v>
      </c>
      <c r="D12" s="6"/>
      <c r="E12" s="6"/>
      <c r="F12" s="6"/>
      <c r="G12" s="6"/>
      <c r="H12" s="6"/>
      <c r="I12" s="33"/>
      <c r="J12" s="6"/>
      <c r="K12" s="39">
        <v>12.18</v>
      </c>
      <c r="L12" s="6" t="s">
        <v>111</v>
      </c>
      <c r="M12" s="6">
        <v>12.18</v>
      </c>
      <c r="N12" s="6">
        <v>4</v>
      </c>
    </row>
    <row r="13" spans="1:14" ht="24" customHeight="1">
      <c r="A13" s="6">
        <v>5</v>
      </c>
      <c r="B13" s="6" t="str">
        <f>сводный!B19</f>
        <v>"Охта"/125/ 405</v>
      </c>
      <c r="C13" s="6" t="str">
        <f>сводный!C19</f>
        <v>Красногвардейский</v>
      </c>
      <c r="D13" s="6"/>
      <c r="E13" s="6"/>
      <c r="F13" s="6"/>
      <c r="G13" s="6"/>
      <c r="H13" s="6"/>
      <c r="I13" s="33"/>
      <c r="J13" s="6"/>
      <c r="K13" s="39">
        <v>14.31</v>
      </c>
      <c r="L13" s="6" t="s">
        <v>111</v>
      </c>
      <c r="M13" s="6">
        <v>14.31</v>
      </c>
      <c r="N13" s="6">
        <v>5</v>
      </c>
    </row>
    <row r="14" spans="1:14" ht="24" customHeight="1">
      <c r="A14" s="6">
        <v>6</v>
      </c>
      <c r="B14" s="6" t="str">
        <f>сводный!B16</f>
        <v>129 ком.1</v>
      </c>
      <c r="C14" s="6" t="str">
        <f>сводный!C16</f>
        <v>Красногвардейский</v>
      </c>
      <c r="D14" s="6"/>
      <c r="E14" s="6"/>
      <c r="F14" s="6"/>
      <c r="G14" s="6"/>
      <c r="H14" s="6"/>
      <c r="I14" s="33"/>
      <c r="J14" s="6"/>
      <c r="K14" s="39">
        <v>14.58</v>
      </c>
      <c r="L14" s="6" t="s">
        <v>111</v>
      </c>
      <c r="M14" s="6">
        <v>14.58</v>
      </c>
      <c r="N14" s="6">
        <v>6</v>
      </c>
    </row>
    <row r="15" spans="1:14" ht="24" customHeight="1">
      <c r="A15" s="6">
        <v>7</v>
      </c>
      <c r="B15" s="6" t="str">
        <f>сводный!B14</f>
        <v>ДДЮТ</v>
      </c>
      <c r="C15" s="6" t="str">
        <f>сводный!C14</f>
        <v>Выборгский</v>
      </c>
      <c r="D15" s="6"/>
      <c r="E15" s="6"/>
      <c r="F15" s="6"/>
      <c r="G15" s="6"/>
      <c r="H15" s="6"/>
      <c r="I15" s="33"/>
      <c r="J15" s="6"/>
      <c r="K15" s="39">
        <v>16.37</v>
      </c>
      <c r="L15" s="6"/>
      <c r="M15" s="6">
        <v>16.37</v>
      </c>
      <c r="N15" s="6">
        <v>7</v>
      </c>
    </row>
    <row r="16" spans="1:14" ht="24" customHeight="1">
      <c r="A16" s="6">
        <v>8</v>
      </c>
      <c r="B16" s="3">
        <v>312</v>
      </c>
      <c r="C16" s="3" t="s">
        <v>20</v>
      </c>
      <c r="D16" s="6"/>
      <c r="E16" s="6"/>
      <c r="F16" s="6"/>
      <c r="G16" s="6"/>
      <c r="H16" s="6"/>
      <c r="I16" s="33"/>
      <c r="J16" s="6"/>
      <c r="K16" s="39">
        <v>17.2</v>
      </c>
      <c r="L16" s="6" t="s">
        <v>111</v>
      </c>
      <c r="M16" s="6">
        <v>17.2</v>
      </c>
      <c r="N16" s="6">
        <v>8</v>
      </c>
    </row>
    <row r="17" spans="1:14" ht="24" customHeight="1">
      <c r="A17" s="6">
        <v>9</v>
      </c>
      <c r="B17" s="6" t="str">
        <f>сводный!B22</f>
        <v>КЮМ</v>
      </c>
      <c r="C17" s="6" t="str">
        <f>сводный!C22</f>
        <v>Адмиралтейский</v>
      </c>
      <c r="D17" s="6"/>
      <c r="E17" s="6"/>
      <c r="F17" s="6"/>
      <c r="G17" s="6"/>
      <c r="H17" s="6"/>
      <c r="I17" s="33"/>
      <c r="J17" s="6"/>
      <c r="K17" s="39">
        <v>18.47</v>
      </c>
      <c r="L17" s="6" t="s">
        <v>111</v>
      </c>
      <c r="M17" s="6">
        <v>18.47</v>
      </c>
      <c r="N17" s="6">
        <v>9</v>
      </c>
    </row>
    <row r="18" spans="1:14" ht="24" customHeight="1">
      <c r="A18" s="6">
        <v>10</v>
      </c>
      <c r="B18" s="6" t="str">
        <f>сводный!B24</f>
        <v>129 ком.2</v>
      </c>
      <c r="C18" s="6" t="str">
        <f>сводный!C24</f>
        <v>Красногвардейский</v>
      </c>
      <c r="D18" s="6"/>
      <c r="E18" s="6"/>
      <c r="F18" s="6"/>
      <c r="G18" s="6"/>
      <c r="H18" s="6"/>
      <c r="I18" s="33"/>
      <c r="J18" s="6"/>
      <c r="K18" s="39">
        <v>19.23</v>
      </c>
      <c r="L18" s="6">
        <v>3</v>
      </c>
      <c r="M18" s="6">
        <v>20.08</v>
      </c>
      <c r="N18" s="6">
        <v>10</v>
      </c>
    </row>
    <row r="19" spans="1:14" ht="24" customHeight="1">
      <c r="A19" s="6">
        <v>11</v>
      </c>
      <c r="B19" s="6">
        <f>сводный!B15</f>
        <v>296</v>
      </c>
      <c r="C19" s="6" t="str">
        <f>сводный!C15</f>
        <v>Фрунзенский</v>
      </c>
      <c r="D19" s="6"/>
      <c r="E19" s="6"/>
      <c r="F19" s="6"/>
      <c r="G19" s="6"/>
      <c r="H19" s="6"/>
      <c r="I19" s="33"/>
      <c r="J19" s="6"/>
      <c r="K19" s="39">
        <v>17.42</v>
      </c>
      <c r="L19" s="6" t="s">
        <v>112</v>
      </c>
      <c r="M19" s="6">
        <v>17.42</v>
      </c>
      <c r="N19" s="6">
        <v>11</v>
      </c>
    </row>
    <row r="20" spans="1:14" ht="24" customHeight="1">
      <c r="A20" s="6">
        <v>12</v>
      </c>
      <c r="B20" s="6" t="str">
        <f>сводный!B20</f>
        <v>Центр ОБЖ</v>
      </c>
      <c r="C20" s="6" t="str">
        <f>сводный!C20</f>
        <v>Красносельский</v>
      </c>
      <c r="D20" s="6"/>
      <c r="E20" s="6"/>
      <c r="F20" s="6"/>
      <c r="G20" s="6"/>
      <c r="H20" s="6"/>
      <c r="I20" s="33"/>
      <c r="J20" s="6"/>
      <c r="K20" s="39">
        <v>18.11</v>
      </c>
      <c r="L20" s="6" t="s">
        <v>112</v>
      </c>
      <c r="M20" s="6">
        <v>18.11</v>
      </c>
      <c r="N20" s="6">
        <v>12</v>
      </c>
    </row>
    <row r="21" spans="1:14" ht="24" customHeight="1">
      <c r="A21" s="6">
        <v>13</v>
      </c>
      <c r="B21" s="6">
        <f>сводный!B23</f>
        <v>163</v>
      </c>
      <c r="C21" s="6" t="str">
        <f>сводный!C23</f>
        <v>Центральный</v>
      </c>
      <c r="D21" s="6"/>
      <c r="E21" s="6"/>
      <c r="F21" s="6"/>
      <c r="G21" s="6"/>
      <c r="H21" s="6"/>
      <c r="I21" s="33"/>
      <c r="J21" s="6"/>
      <c r="K21" s="39">
        <v>20.39</v>
      </c>
      <c r="L21" s="6" t="s">
        <v>112</v>
      </c>
      <c r="M21" s="6">
        <v>20.39</v>
      </c>
      <c r="N21" s="6">
        <v>13</v>
      </c>
    </row>
    <row r="22" spans="1:14" ht="24" customHeight="1">
      <c r="A22" s="6">
        <v>14</v>
      </c>
      <c r="B22" s="6" t="str">
        <f>сводный!B18</f>
        <v>529 ком. 1</v>
      </c>
      <c r="C22" s="6" t="str">
        <f>сводный!C18</f>
        <v>Петродворцовый</v>
      </c>
      <c r="D22" s="6"/>
      <c r="E22" s="6"/>
      <c r="F22" s="6"/>
      <c r="G22" s="6"/>
      <c r="H22" s="6"/>
      <c r="I22" s="33"/>
      <c r="J22" s="6"/>
      <c r="K22" s="39">
        <v>20.42</v>
      </c>
      <c r="L22" s="6" t="s">
        <v>112</v>
      </c>
      <c r="M22" s="6">
        <v>20.42</v>
      </c>
      <c r="N22" s="6">
        <v>14</v>
      </c>
    </row>
    <row r="23" spans="1:14" ht="24" customHeight="1">
      <c r="A23" s="6">
        <v>15</v>
      </c>
      <c r="B23" s="6" t="s">
        <v>108</v>
      </c>
      <c r="C23" s="6" t="s">
        <v>21</v>
      </c>
      <c r="D23" s="6"/>
      <c r="E23" s="6"/>
      <c r="F23" s="6"/>
      <c r="G23" s="6"/>
      <c r="H23" s="6"/>
      <c r="I23" s="33"/>
      <c r="J23" s="6"/>
      <c r="K23" s="39" t="s">
        <v>111</v>
      </c>
      <c r="L23" s="6" t="s">
        <v>51</v>
      </c>
      <c r="M23" s="6" t="s">
        <v>111</v>
      </c>
      <c r="N23" s="6">
        <v>15</v>
      </c>
    </row>
    <row r="24" ht="21" customHeight="1">
      <c r="A24" s="34"/>
    </row>
    <row r="25" spans="1:14" ht="12.75" customHeight="1">
      <c r="A25" s="49" t="s">
        <v>113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ht="13.5" customHeight="1">
      <c r="O26" s="5"/>
    </row>
    <row r="27" spans="1:14" ht="12.75" customHeight="1">
      <c r="A27" s="49" t="s">
        <v>114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mergeCells count="18">
    <mergeCell ref="A25:N25"/>
    <mergeCell ref="A27:N27"/>
    <mergeCell ref="A7:A8"/>
    <mergeCell ref="B7:B8"/>
    <mergeCell ref="D7:I7"/>
    <mergeCell ref="N7:N8"/>
    <mergeCell ref="K7:K8"/>
    <mergeCell ref="M7:M8"/>
    <mergeCell ref="J7:J8"/>
    <mergeCell ref="C7:C8"/>
    <mergeCell ref="A5:N5"/>
    <mergeCell ref="A6:B6"/>
    <mergeCell ref="C6:N6"/>
    <mergeCell ref="L7:L8"/>
    <mergeCell ref="A1:N1"/>
    <mergeCell ref="A3:N3"/>
    <mergeCell ref="A4:N4"/>
    <mergeCell ref="A2:N2"/>
  </mergeCells>
  <printOptions/>
  <pageMargins left="0.53" right="0.24" top="0.14" bottom="0.14" header="0.12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2010-12-12T16:26:47Z</cp:lastPrinted>
  <dcterms:created xsi:type="dcterms:W3CDTF">2010-01-25T15:31:05Z</dcterms:created>
  <dcterms:modified xsi:type="dcterms:W3CDTF">2010-12-13T16:56:55Z</dcterms:modified>
  <cp:category/>
  <cp:version/>
  <cp:contentType/>
  <cp:contentStatus/>
</cp:coreProperties>
</file>